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corecard" sheetId="2" state="visible" r:id="rId4"/>
    <sheet name="Tracker" sheetId="3" state="visible" r:id="rId5"/>
    <sheet name="Agent Summary" sheetId="4" state="visible" r:id="rId6"/>
  </sheets>
  <definedNames>
    <definedName function="false" hidden="false" localSheetId="1" name="_xlnm.Print_Titles" vbProcedure="false">Scorecard!$8:$8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<sst xmlns="http://schemas.openxmlformats.org/spreadsheetml/2006/main" count="128" uniqueCount="96">
  <si>
    <t xml:space="preserve">Contact Center QA Scorecard</t>
  </si>
  <si>
    <t xml:space="preserve">A free, ready-to-use call review form from allcontactcenter.com</t>
  </si>
  <si>
    <t xml:space="preserve">What this is</t>
  </si>
  <si>
    <t xml:space="preserve">A simple, fair way to review customer calls. Each review gives a score out of 100%, flags any critical misses, and records coaching notes. The Tracker tab keeps a running log so you can see trends by agent over time.</t>
  </si>
  <si>
    <t xml:space="preserve">How to score a call</t>
  </si>
  <si>
    <t xml:space="preserve">1. Go to the Scorecard tab. Fill in the call details at the top (agent, reviewer, date, call ID, call type).</t>
  </si>
  <si>
    <t xml:space="preserve">2. For each line, pick Yes, No, or N/A from the drop-down in the Score column. Use N/A only when the item didn't apply to that call. N/A items don't count for or against the agent.</t>
  </si>
  <si>
    <t xml:space="preserve">3. Add a short comment on any No answer so the agent knows exactly what to change.</t>
  </si>
  <si>
    <t xml:space="preserve">4. The score, critical-miss check, and rating fill in automatically at the bottom.</t>
  </si>
  <si>
    <t xml:space="preserve">5. Copy the final score into the Tracker tab, then save a copy of the Scorecard for your records (or clear the Score column to start the next review).</t>
  </si>
  <si>
    <t xml:space="preserve">Critical items</t>
  </si>
  <si>
    <t xml:space="preserve">Items marked CRITICAL cover compliance, privacy, and honesty. If any critical item is scored No, the whole call scores 0% and is flagged for follow-up, no matter how well the rest went. Edit the list to fit your own policies and the laws that apply to you.</t>
  </si>
  <si>
    <t xml:space="preserve">Which cells to edit</t>
  </si>
  <si>
    <t xml:space="preserve">Light yellow cells are for you to fill in or change. White cells with formulas calculate on their own; leave them alone.</t>
  </si>
  <si>
    <t xml:space="preserve">You can change the wording of any item, its points, whether it's critical, and the rating thresholds. Keep total points near 100 so scores are easy to read.</t>
  </si>
  <si>
    <t xml:space="preserve">Tips for fair reviews</t>
  </si>
  <si>
    <t xml:space="preserve">• Review a mix of calls: short and long, easy and hard, good days and bad.</t>
  </si>
  <si>
    <t xml:space="preserve">• Score what happened on the call, not what you think of the agent.</t>
  </si>
  <si>
    <t xml:space="preserve">• Calibrate: once a month, have two or three reviewers score the same call and compare. If scores differ by more than 5 points, talk it through and tighten the item wording.</t>
  </si>
  <si>
    <t xml:space="preserve">• Share every review with the agent within a few days, and lead with what went well.</t>
  </si>
  <si>
    <t xml:space="preserve">Free to use and edit within your organization. Please don't resell or republish. More free guides and tools at allcontactcenter.com.</t>
  </si>
  <si>
    <t xml:space="preserve">allcontactcenter.com  ·  Light yellow cells are for you to fill in.</t>
  </si>
  <si>
    <t xml:space="preserve">Agent</t>
  </si>
  <si>
    <t xml:space="preserve">Reviewer</t>
  </si>
  <si>
    <t xml:space="preserve">Call date</t>
  </si>
  <si>
    <t xml:space="preserve">Call ID / reference</t>
  </si>
  <si>
    <t xml:space="preserve">Call type</t>
  </si>
  <si>
    <t xml:space="preserve">Call length (min)</t>
  </si>
  <si>
    <t xml:space="preserve">Section</t>
  </si>
  <si>
    <t xml:space="preserve">What to look for</t>
  </si>
  <si>
    <t xml:space="preserve">Points</t>
  </si>
  <si>
    <t xml:space="preserve">Critical?</t>
  </si>
  <si>
    <t xml:space="preserve">Score</t>
  </si>
  <si>
    <t xml:space="preserve">Earned</t>
  </si>
  <si>
    <t xml:space="preserve">Possible</t>
  </si>
  <si>
    <t xml:space="preserve">Comments / coaching notes</t>
  </si>
  <si>
    <t xml:space="preserve">Opening &amp; Verification</t>
  </si>
  <si>
    <t xml:space="preserve">Uses the approved greeting with their name and the company name</t>
  </si>
  <si>
    <t xml:space="preserve">No</t>
  </si>
  <si>
    <t xml:space="preserve">Verifies the customer's identity following company policy before sharing account details</t>
  </si>
  <si>
    <t xml:space="preserve">Yes</t>
  </si>
  <si>
    <t xml:space="preserve">Understanding the Need</t>
  </si>
  <si>
    <t xml:space="preserve">Listens without interrupting and lets the customer fully explain</t>
  </si>
  <si>
    <t xml:space="preserve">Asks clear questions to understand the real issue</t>
  </si>
  <si>
    <t xml:space="preserve">Resolution</t>
  </si>
  <si>
    <t xml:space="preserve">Gives accurate and complete information</t>
  </si>
  <si>
    <t xml:space="preserve">Follows the correct process and uses tools and systems correctly</t>
  </si>
  <si>
    <t xml:space="preserve">Resolves the issue, or sets clear next steps and timeframes</t>
  </si>
  <si>
    <t xml:space="preserve">Communication</t>
  </si>
  <si>
    <t xml:space="preserve">Courteous, professional tone throughout the call</t>
  </si>
  <si>
    <t xml:space="preserve">Shows empathy when the customer is frustrated or upset</t>
  </si>
  <si>
    <t xml:space="preserve">Uses plain language and explains any terms the customer may not know</t>
  </si>
  <si>
    <t xml:space="preserve">Handles holds and silence well: asks permission, checks back, thanks the customer</t>
  </si>
  <si>
    <t xml:space="preserve">Closing</t>
  </si>
  <si>
    <t xml:space="preserve">Summarizes what was done and confirms the customer has what they need</t>
  </si>
  <si>
    <t xml:space="preserve">Documents the call accurately and completely in the system</t>
  </si>
  <si>
    <t xml:space="preserve">Compliance</t>
  </si>
  <si>
    <t xml:space="preserve">Gives all required disclosures (for example, the call recording notice)</t>
  </si>
  <si>
    <t xml:space="preserve">Protects sensitive data: no card numbers, health details, or passwords shared or recorded improperly</t>
  </si>
  <si>
    <t xml:space="preserve">No misleading statements or promises the company can't keep</t>
  </si>
  <si>
    <t xml:space="preserve">Results</t>
  </si>
  <si>
    <t xml:space="preserve">Points earned</t>
  </si>
  <si>
    <t xml:space="preserve">Rating thresholds</t>
  </si>
  <si>
    <t xml:space="preserve">Points possible (N/A items left out)</t>
  </si>
  <si>
    <t xml:space="preserve">Exceeds expectations</t>
  </si>
  <si>
    <t xml:space="preserve">Items not yet scored</t>
  </si>
  <si>
    <t xml:space="preserve">Meets expectations</t>
  </si>
  <si>
    <t xml:space="preserve">Critical items missed</t>
  </si>
  <si>
    <t xml:space="preserve">Needs improvement</t>
  </si>
  <si>
    <t xml:space="preserve">Score before critical check</t>
  </si>
  <si>
    <t xml:space="preserve">Below expectations</t>
  </si>
  <si>
    <t xml:space="preserve">FINAL SCORE</t>
  </si>
  <si>
    <t xml:space="preserve">Score at or above each % earns that rating.</t>
  </si>
  <si>
    <t xml:space="preserve">Rating</t>
  </si>
  <si>
    <t xml:space="preserve">What went well</t>
  </si>
  <si>
    <t xml:space="preserve">One thing to work on</t>
  </si>
  <si>
    <t xml:space="preserve">Agent acknowledgment / date</t>
  </si>
  <si>
    <t xml:space="preserve">Free to use within your organization. From allcontactcenter.com</t>
  </si>
  <si>
    <t xml:space="preserve">QA Review Tracker</t>
  </si>
  <si>
    <t xml:space="preserve">Log each review here. Light yellow cells are for you; Rating fills in on its own. Row 5 is an example. Replace or delete it.</t>
  </si>
  <si>
    <t xml:space="preserve">Date</t>
  </si>
  <si>
    <t xml:space="preserve">Call ID</t>
  </si>
  <si>
    <t xml:space="preserve">Final score</t>
  </si>
  <si>
    <t xml:space="preserve">Critical miss?</t>
  </si>
  <si>
    <t xml:space="preserve">Coaching notes</t>
  </si>
  <si>
    <t xml:space="preserve">Example: Maria Lopez</t>
  </si>
  <si>
    <t xml:space="preserve">Example: J. Smith</t>
  </si>
  <si>
    <t xml:space="preserve">10452</t>
  </si>
  <si>
    <t xml:space="preserve">Billing question</t>
  </si>
  <si>
    <t xml:space="preserve">Example: strong empathy; confirm next steps before closing.</t>
  </si>
  <si>
    <t xml:space="preserve">Agent Summary</t>
  </si>
  <si>
    <t xml:space="preserve">Type each agent's name exactly as it appears on the Tracker tab. Everything else fills in on its own.</t>
  </si>
  <si>
    <t xml:space="preserve">Reviews</t>
  </si>
  <si>
    <t xml:space="preserve">Average score</t>
  </si>
  <si>
    <t xml:space="preserve">Critical misses</t>
  </si>
  <si>
    <t xml:space="preserve">Average rating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</si>
</sst>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/dd/yyyy"/>
    <numFmt numFmtId="166" formatCode="General"/>
    <numFmt numFmtId="167" formatCode="0"/>
    <numFmt numFmtId="168" formatCode="0%"/>
    <numFmt numFmtId="169" formatCode="0.0%"/>
    <numFmt numFmtId="170" formatCode="@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22D3E"/>
      <name val="Arial"/>
      <family val="0"/>
      <charset val="1"/>
    </font>
    <font>
      <i val="true"/>
      <sz val="11"/>
      <color rgb="FF01449D"/>
      <name val="Arial"/>
      <family val="0"/>
      <charset val="1"/>
    </font>
    <font>
      <b val="true"/>
      <sz val="12"/>
      <color rgb="FF01449D"/>
      <name val="Arial"/>
      <family val="0"/>
      <charset val="1"/>
    </font>
    <font>
      <sz val="11"/>
      <color rgb="FF333333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9"/>
      <color rgb="FF01449D"/>
      <name val="Arial"/>
      <family val="0"/>
      <charset val="1"/>
    </font>
    <font>
      <b val="true"/>
      <sz val="11"/>
      <color rgb="FF222D3E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22D3E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01449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22D3E"/>
        <bgColor rgb="FF333333"/>
      </patternFill>
    </fill>
    <fill>
      <patternFill patternType="solid">
        <fgColor rgb="FFFFF8DC"/>
        <bgColor rgb="FFF3F6FA"/>
      </patternFill>
    </fill>
    <fill>
      <patternFill patternType="solid">
        <fgColor rgb="FF01449D"/>
        <bgColor rgb="FF333399"/>
      </patternFill>
    </fill>
    <fill>
      <patternFill patternType="solid">
        <fgColor rgb="FFF3F6FA"/>
        <bgColor rgb="FFE6F0FC"/>
      </patternFill>
    </fill>
    <fill>
      <patternFill patternType="solid">
        <fgColor rgb="FFE6F0FC"/>
        <bgColor rgb="FFF3F6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9" fontId="20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ill>
        <patternFill>
          <bgColor rgb="FFFCE8D5"/>
        </patternFill>
      </fill>
    </dxf>
    <dxf>
      <fill>
        <patternFill>
          <bgColor rgb="FFDFF3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6F0FC"/>
      <rgbColor rgb="FF660066"/>
      <rgbColor rgb="FFFF8080"/>
      <rgbColor rgb="FF0061DF"/>
      <rgbColor rgb="FFD5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2B7C8"/>
      <rgbColor rgb="FFF3F6FA"/>
      <rgbColor rgb="FFDFF3E4"/>
      <rgbColor rgb="FFFCE8D5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1449D"/>
      <rgbColor rgb="FF339966"/>
      <rgbColor rgb="FF003300"/>
      <rgbColor rgb="FF222D3E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2B7C8"/>
    <pageSetUpPr fitToPage="false"/>
  </sheetPr>
  <dimension ref="B2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9.5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4" t="s">
        <v>5</v>
      </c>
    </row>
    <row r="10" customFormat="false" ht="26.8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3" customFormat="false" ht="26.8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10</v>
      </c>
    </row>
    <row r="16" customFormat="false" ht="39.5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3" t="s">
        <v>12</v>
      </c>
    </row>
    <row r="19" customFormat="false" ht="26.85" hidden="false" customHeight="false" outlineLevel="0" collapsed="false">
      <c r="B19" s="4" t="s">
        <v>13</v>
      </c>
    </row>
    <row r="20" customFormat="false" ht="26.8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4"/>
    </row>
    <row r="22" customFormat="false" ht="15" hidden="false" customHeight="false" outlineLevel="0" collapsed="false">
      <c r="B22" s="3" t="s">
        <v>15</v>
      </c>
    </row>
    <row r="23" customFormat="false" ht="15" hidden="false" customHeight="false" outlineLevel="0" collapsed="false">
      <c r="B23" s="4" t="s">
        <v>16</v>
      </c>
    </row>
    <row r="24" customFormat="false" ht="15" hidden="false" customHeight="false" outlineLevel="0" collapsed="false">
      <c r="B24" s="4" t="s">
        <v>17</v>
      </c>
    </row>
    <row r="25" customFormat="false" ht="26.85" hidden="false" customHeight="false" outlineLevel="0" collapsed="false">
      <c r="B25" s="4" t="s">
        <v>18</v>
      </c>
    </row>
    <row r="26" customFormat="false" ht="15" hidden="false" customHeight="false" outlineLevel="0" collapsed="false">
      <c r="B26" s="4" t="s">
        <v>19</v>
      </c>
    </row>
    <row r="27" customFormat="false" ht="15" hidden="false" customHeight="false" outlineLevel="0" collapsed="false">
      <c r="B27" s="4"/>
    </row>
    <row r="28" customFormat="false" ht="23.85" hidden="false" customHeight="false" outlineLevel="0" collapsed="false">
      <c r="B28" s="5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1DF"/>
    <pageSetUpPr fitToPage="true"/>
  </sheetPr>
  <dimension ref="B1:I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52"/>
    <col collapsed="false" customWidth="true" hidden="false" outlineLevel="0" max="4" min="4" style="0" width="9"/>
    <col collapsed="false" customWidth="true" hidden="false" outlineLevel="0" max="6" min="5" style="0" width="11"/>
    <col collapsed="false" customWidth="true" hidden="false" outlineLevel="0" max="8" min="7" style="0" width="10"/>
    <col collapsed="false" customWidth="true" hidden="false" outlineLevel="0" max="9" min="9" style="0" width="40"/>
  </cols>
  <sheetData>
    <row r="1" customFormat="false" ht="33.75" hidden="false" customHeight="true" outlineLevel="0" collapsed="false">
      <c r="B1" s="6" t="s">
        <v>0</v>
      </c>
      <c r="C1" s="6"/>
      <c r="D1" s="6"/>
      <c r="E1" s="6"/>
      <c r="F1" s="6"/>
      <c r="G1" s="6"/>
      <c r="H1" s="6"/>
      <c r="I1" s="6"/>
    </row>
    <row r="2" customFormat="false" ht="15" hidden="false" customHeight="false" outlineLevel="0" collapsed="false">
      <c r="B2" s="7" t="s">
        <v>21</v>
      </c>
      <c r="C2" s="7"/>
      <c r="D2" s="7"/>
      <c r="E2" s="7"/>
      <c r="F2" s="7"/>
      <c r="G2" s="7"/>
      <c r="H2" s="7"/>
      <c r="I2" s="7"/>
    </row>
    <row r="4" customFormat="false" ht="15" hidden="false" customHeight="false" outlineLevel="0" collapsed="false">
      <c r="B4" s="8" t="s">
        <v>22</v>
      </c>
      <c r="C4" s="9"/>
      <c r="D4" s="10" t="s">
        <v>23</v>
      </c>
      <c r="E4" s="10"/>
      <c r="F4" s="10"/>
      <c r="G4" s="9"/>
      <c r="H4" s="9"/>
      <c r="I4" s="9"/>
    </row>
    <row r="5" customFormat="false" ht="15" hidden="false" customHeight="false" outlineLevel="0" collapsed="false">
      <c r="B5" s="8" t="s">
        <v>24</v>
      </c>
      <c r="C5" s="11"/>
      <c r="D5" s="10" t="s">
        <v>25</v>
      </c>
      <c r="E5" s="10"/>
      <c r="F5" s="10"/>
      <c r="G5" s="9"/>
      <c r="H5" s="9"/>
      <c r="I5" s="9"/>
    </row>
    <row r="6" customFormat="false" ht="15" hidden="false" customHeight="false" outlineLevel="0" collapsed="false">
      <c r="B6" s="8" t="s">
        <v>26</v>
      </c>
      <c r="C6" s="9"/>
      <c r="D6" s="10" t="s">
        <v>27</v>
      </c>
      <c r="E6" s="10"/>
      <c r="F6" s="10"/>
      <c r="G6" s="9"/>
      <c r="H6" s="9"/>
      <c r="I6" s="9"/>
    </row>
    <row r="8" customFormat="false" ht="21.75" hidden="false" customHeight="true" outlineLevel="0" collapsed="false">
      <c r="B8" s="12" t="s">
        <v>28</v>
      </c>
      <c r="C8" s="12" t="s">
        <v>29</v>
      </c>
      <c r="D8" s="12" t="s">
        <v>30</v>
      </c>
      <c r="E8" s="12" t="s">
        <v>31</v>
      </c>
      <c r="F8" s="12" t="s">
        <v>32</v>
      </c>
      <c r="G8" s="12" t="s">
        <v>33</v>
      </c>
      <c r="H8" s="12" t="s">
        <v>34</v>
      </c>
      <c r="I8" s="12" t="s">
        <v>35</v>
      </c>
    </row>
    <row r="9" customFormat="false" ht="31.5" hidden="false" customHeight="true" outlineLevel="0" collapsed="false">
      <c r="B9" s="13" t="s">
        <v>36</v>
      </c>
      <c r="C9" s="14" t="s">
        <v>37</v>
      </c>
      <c r="D9" s="15" t="n">
        <v>5</v>
      </c>
      <c r="E9" s="15" t="s">
        <v>38</v>
      </c>
      <c r="F9" s="16"/>
      <c r="G9" s="17" t="n">
        <f aca="false">IF(F9="Yes",D9,0)</f>
        <v>0</v>
      </c>
      <c r="H9" s="17" t="n">
        <f aca="false">IF(OR(F9="Yes",F9="No"),D9,0)</f>
        <v>0</v>
      </c>
      <c r="I9" s="14"/>
    </row>
    <row r="10" customFormat="false" ht="31.5" hidden="false" customHeight="true" outlineLevel="0" collapsed="false">
      <c r="B10" s="13" t="s">
        <v>36</v>
      </c>
      <c r="C10" s="14" t="s">
        <v>39</v>
      </c>
      <c r="D10" s="15" t="n">
        <v>5</v>
      </c>
      <c r="E10" s="15" t="s">
        <v>40</v>
      </c>
      <c r="F10" s="16"/>
      <c r="G10" s="17" t="n">
        <f aca="false">IF(F10="Yes",D10,0)</f>
        <v>0</v>
      </c>
      <c r="H10" s="17" t="n">
        <f aca="false">IF(OR(F10="Yes",F10="No"),D10,0)</f>
        <v>0</v>
      </c>
      <c r="I10" s="14"/>
    </row>
    <row r="11" customFormat="false" ht="31.5" hidden="false" customHeight="true" outlineLevel="0" collapsed="false">
      <c r="B11" s="13" t="s">
        <v>41</v>
      </c>
      <c r="C11" s="14" t="s">
        <v>42</v>
      </c>
      <c r="D11" s="15" t="n">
        <v>10</v>
      </c>
      <c r="E11" s="15" t="s">
        <v>38</v>
      </c>
      <c r="F11" s="16"/>
      <c r="G11" s="17" t="n">
        <f aca="false">IF(F11="Yes",D11,0)</f>
        <v>0</v>
      </c>
      <c r="H11" s="17" t="n">
        <f aca="false">IF(OR(F11="Yes",F11="No"),D11,0)</f>
        <v>0</v>
      </c>
      <c r="I11" s="14"/>
    </row>
    <row r="12" customFormat="false" ht="31.5" hidden="false" customHeight="true" outlineLevel="0" collapsed="false">
      <c r="B12" s="13" t="s">
        <v>41</v>
      </c>
      <c r="C12" s="14" t="s">
        <v>43</v>
      </c>
      <c r="D12" s="15" t="n">
        <v>5</v>
      </c>
      <c r="E12" s="15" t="s">
        <v>38</v>
      </c>
      <c r="F12" s="16"/>
      <c r="G12" s="17" t="n">
        <f aca="false">IF(F12="Yes",D12,0)</f>
        <v>0</v>
      </c>
      <c r="H12" s="17" t="n">
        <f aca="false">IF(OR(F12="Yes",F12="No"),D12,0)</f>
        <v>0</v>
      </c>
      <c r="I12" s="14"/>
    </row>
    <row r="13" customFormat="false" ht="31.5" hidden="false" customHeight="true" outlineLevel="0" collapsed="false">
      <c r="B13" s="13" t="s">
        <v>44</v>
      </c>
      <c r="C13" s="14" t="s">
        <v>45</v>
      </c>
      <c r="D13" s="15" t="n">
        <v>15</v>
      </c>
      <c r="E13" s="15" t="s">
        <v>38</v>
      </c>
      <c r="F13" s="16"/>
      <c r="G13" s="17" t="n">
        <f aca="false">IF(F13="Yes",D13,0)</f>
        <v>0</v>
      </c>
      <c r="H13" s="17" t="n">
        <f aca="false">IF(OR(F13="Yes",F13="No"),D13,0)</f>
        <v>0</v>
      </c>
      <c r="I13" s="14"/>
    </row>
    <row r="14" customFormat="false" ht="31.5" hidden="false" customHeight="true" outlineLevel="0" collapsed="false">
      <c r="B14" s="13" t="s">
        <v>44</v>
      </c>
      <c r="C14" s="14" t="s">
        <v>46</v>
      </c>
      <c r="D14" s="15" t="n">
        <v>10</v>
      </c>
      <c r="E14" s="15" t="s">
        <v>38</v>
      </c>
      <c r="F14" s="16"/>
      <c r="G14" s="17" t="n">
        <f aca="false">IF(F14="Yes",D14,0)</f>
        <v>0</v>
      </c>
      <c r="H14" s="17" t="n">
        <f aca="false">IF(OR(F14="Yes",F14="No"),D14,0)</f>
        <v>0</v>
      </c>
      <c r="I14" s="14"/>
    </row>
    <row r="15" customFormat="false" ht="31.5" hidden="false" customHeight="true" outlineLevel="0" collapsed="false">
      <c r="B15" s="13" t="s">
        <v>44</v>
      </c>
      <c r="C15" s="14" t="s">
        <v>47</v>
      </c>
      <c r="D15" s="15" t="n">
        <v>15</v>
      </c>
      <c r="E15" s="15" t="s">
        <v>38</v>
      </c>
      <c r="F15" s="16"/>
      <c r="G15" s="17" t="n">
        <f aca="false">IF(F15="Yes",D15,0)</f>
        <v>0</v>
      </c>
      <c r="H15" s="17" t="n">
        <f aca="false">IF(OR(F15="Yes",F15="No"),D15,0)</f>
        <v>0</v>
      </c>
      <c r="I15" s="14"/>
    </row>
    <row r="16" customFormat="false" ht="31.5" hidden="false" customHeight="true" outlineLevel="0" collapsed="false">
      <c r="B16" s="13" t="s">
        <v>48</v>
      </c>
      <c r="C16" s="14" t="s">
        <v>49</v>
      </c>
      <c r="D16" s="15" t="n">
        <v>10</v>
      </c>
      <c r="E16" s="15" t="s">
        <v>38</v>
      </c>
      <c r="F16" s="16"/>
      <c r="G16" s="17" t="n">
        <f aca="false">IF(F16="Yes",D16,0)</f>
        <v>0</v>
      </c>
      <c r="H16" s="17" t="n">
        <f aca="false">IF(OR(F16="Yes",F16="No"),D16,0)</f>
        <v>0</v>
      </c>
      <c r="I16" s="14"/>
    </row>
    <row r="17" customFormat="false" ht="31.5" hidden="false" customHeight="true" outlineLevel="0" collapsed="false">
      <c r="B17" s="13" t="s">
        <v>48</v>
      </c>
      <c r="C17" s="14" t="s">
        <v>50</v>
      </c>
      <c r="D17" s="15" t="n">
        <v>5</v>
      </c>
      <c r="E17" s="15" t="s">
        <v>38</v>
      </c>
      <c r="F17" s="16"/>
      <c r="G17" s="17" t="n">
        <f aca="false">IF(F17="Yes",D17,0)</f>
        <v>0</v>
      </c>
      <c r="H17" s="17" t="n">
        <f aca="false">IF(OR(F17="Yes",F17="No"),D17,0)</f>
        <v>0</v>
      </c>
      <c r="I17" s="14"/>
    </row>
    <row r="18" customFormat="false" ht="31.5" hidden="false" customHeight="true" outlineLevel="0" collapsed="false">
      <c r="B18" s="13" t="s">
        <v>48</v>
      </c>
      <c r="C18" s="14" t="s">
        <v>51</v>
      </c>
      <c r="D18" s="15" t="n">
        <v>5</v>
      </c>
      <c r="E18" s="15" t="s">
        <v>38</v>
      </c>
      <c r="F18" s="16"/>
      <c r="G18" s="17" t="n">
        <f aca="false">IF(F18="Yes",D18,0)</f>
        <v>0</v>
      </c>
      <c r="H18" s="17" t="n">
        <f aca="false">IF(OR(F18="Yes",F18="No"),D18,0)</f>
        <v>0</v>
      </c>
      <c r="I18" s="14"/>
    </row>
    <row r="19" customFormat="false" ht="31.5" hidden="false" customHeight="true" outlineLevel="0" collapsed="false">
      <c r="B19" s="13" t="s">
        <v>48</v>
      </c>
      <c r="C19" s="14" t="s">
        <v>52</v>
      </c>
      <c r="D19" s="15" t="n">
        <v>5</v>
      </c>
      <c r="E19" s="15" t="s">
        <v>38</v>
      </c>
      <c r="F19" s="16"/>
      <c r="G19" s="17" t="n">
        <f aca="false">IF(F19="Yes",D19,0)</f>
        <v>0</v>
      </c>
      <c r="H19" s="17" t="n">
        <f aca="false">IF(OR(F19="Yes",F19="No"),D19,0)</f>
        <v>0</v>
      </c>
      <c r="I19" s="14"/>
    </row>
    <row r="20" customFormat="false" ht="31.5" hidden="false" customHeight="true" outlineLevel="0" collapsed="false">
      <c r="B20" s="13" t="s">
        <v>53</v>
      </c>
      <c r="C20" s="14" t="s">
        <v>54</v>
      </c>
      <c r="D20" s="15" t="n">
        <v>5</v>
      </c>
      <c r="E20" s="15" t="s">
        <v>38</v>
      </c>
      <c r="F20" s="16"/>
      <c r="G20" s="17" t="n">
        <f aca="false">IF(F20="Yes",D20,0)</f>
        <v>0</v>
      </c>
      <c r="H20" s="17" t="n">
        <f aca="false">IF(OR(F20="Yes",F20="No"),D20,0)</f>
        <v>0</v>
      </c>
      <c r="I20" s="14"/>
    </row>
    <row r="21" customFormat="false" ht="31.5" hidden="false" customHeight="true" outlineLevel="0" collapsed="false">
      <c r="B21" s="13" t="s">
        <v>53</v>
      </c>
      <c r="C21" s="14" t="s">
        <v>55</v>
      </c>
      <c r="D21" s="15" t="n">
        <v>5</v>
      </c>
      <c r="E21" s="15" t="s">
        <v>38</v>
      </c>
      <c r="F21" s="16"/>
      <c r="G21" s="17" t="n">
        <f aca="false">IF(F21="Yes",D21,0)</f>
        <v>0</v>
      </c>
      <c r="H21" s="17" t="n">
        <f aca="false">IF(OR(F21="Yes",F21="No"),D21,0)</f>
        <v>0</v>
      </c>
      <c r="I21" s="14"/>
    </row>
    <row r="22" customFormat="false" ht="31.5" hidden="false" customHeight="true" outlineLevel="0" collapsed="false">
      <c r="B22" s="13" t="s">
        <v>56</v>
      </c>
      <c r="C22" s="14" t="s">
        <v>57</v>
      </c>
      <c r="D22" s="15" t="n">
        <v>0</v>
      </c>
      <c r="E22" s="15" t="s">
        <v>40</v>
      </c>
      <c r="F22" s="16"/>
      <c r="G22" s="17" t="n">
        <f aca="false">IF(F22="Yes",D22,0)</f>
        <v>0</v>
      </c>
      <c r="H22" s="17" t="n">
        <f aca="false">IF(OR(F22="Yes",F22="No"),D22,0)</f>
        <v>0</v>
      </c>
      <c r="I22" s="14"/>
    </row>
    <row r="23" customFormat="false" ht="31.5" hidden="false" customHeight="true" outlineLevel="0" collapsed="false">
      <c r="B23" s="13" t="s">
        <v>56</v>
      </c>
      <c r="C23" s="14" t="s">
        <v>58</v>
      </c>
      <c r="D23" s="15" t="n">
        <v>0</v>
      </c>
      <c r="E23" s="15" t="s">
        <v>40</v>
      </c>
      <c r="F23" s="16"/>
      <c r="G23" s="17" t="n">
        <f aca="false">IF(F23="Yes",D23,0)</f>
        <v>0</v>
      </c>
      <c r="H23" s="17" t="n">
        <f aca="false">IF(OR(F23="Yes",F23="No"),D23,0)</f>
        <v>0</v>
      </c>
      <c r="I23" s="14"/>
    </row>
    <row r="24" customFormat="false" ht="31.5" hidden="false" customHeight="true" outlineLevel="0" collapsed="false">
      <c r="B24" s="13" t="s">
        <v>56</v>
      </c>
      <c r="C24" s="14" t="s">
        <v>59</v>
      </c>
      <c r="D24" s="15" t="n">
        <v>0</v>
      </c>
      <c r="E24" s="15" t="s">
        <v>40</v>
      </c>
      <c r="F24" s="16"/>
      <c r="G24" s="17" t="n">
        <f aca="false">IF(F24="Yes",D24,0)</f>
        <v>0</v>
      </c>
      <c r="H24" s="17" t="n">
        <f aca="false">IF(OR(F24="Yes",F24="No"),D24,0)</f>
        <v>0</v>
      </c>
      <c r="I24" s="14"/>
    </row>
    <row r="26" customFormat="false" ht="15" hidden="false" customHeight="false" outlineLevel="0" collapsed="false">
      <c r="B26" s="18" t="s">
        <v>60</v>
      </c>
      <c r="C26" s="18"/>
      <c r="D26" s="18"/>
      <c r="E26" s="18"/>
      <c r="F26" s="18"/>
      <c r="G26" s="18"/>
      <c r="H26" s="18"/>
      <c r="I26" s="18"/>
    </row>
    <row r="27" customFormat="false" ht="15" hidden="false" customHeight="false" outlineLevel="0" collapsed="false">
      <c r="B27" s="8" t="s">
        <v>61</v>
      </c>
      <c r="C27" s="19" t="n">
        <f aca="false">SUM(G9:G24)</f>
        <v>0</v>
      </c>
      <c r="E27" s="20" t="s">
        <v>62</v>
      </c>
      <c r="F27" s="20"/>
      <c r="G27" s="20"/>
    </row>
    <row r="28" customFormat="false" ht="15" hidden="false" customHeight="false" outlineLevel="0" collapsed="false">
      <c r="B28" s="8" t="s">
        <v>63</v>
      </c>
      <c r="C28" s="19" t="n">
        <f aca="false">SUM(H9:H24)</f>
        <v>0</v>
      </c>
      <c r="E28" s="21" t="s">
        <v>64</v>
      </c>
      <c r="F28" s="21"/>
      <c r="G28" s="21"/>
      <c r="H28" s="22" t="n">
        <v>0.9</v>
      </c>
    </row>
    <row r="29" customFormat="false" ht="15" hidden="false" customHeight="false" outlineLevel="0" collapsed="false">
      <c r="B29" s="8" t="s">
        <v>65</v>
      </c>
      <c r="C29" s="19" t="n">
        <f aca="false">COUNTBLANK(F9:F24)</f>
        <v>16</v>
      </c>
      <c r="E29" s="21" t="s">
        <v>66</v>
      </c>
      <c r="F29" s="21"/>
      <c r="G29" s="21"/>
      <c r="H29" s="22" t="n">
        <v>0.8</v>
      </c>
    </row>
    <row r="30" customFormat="false" ht="15" hidden="false" customHeight="false" outlineLevel="0" collapsed="false">
      <c r="B30" s="8" t="s">
        <v>67</v>
      </c>
      <c r="C30" s="19" t="n">
        <f aca="false">COUNTIFS(E9:E24,"Yes",F9:F24,"No")</f>
        <v>0</v>
      </c>
      <c r="E30" s="21" t="s">
        <v>68</v>
      </c>
      <c r="F30" s="21"/>
      <c r="G30" s="21"/>
      <c r="H30" s="22" t="n">
        <v>0.7</v>
      </c>
    </row>
    <row r="31" customFormat="false" ht="15" hidden="false" customHeight="false" outlineLevel="0" collapsed="false">
      <c r="B31" s="8" t="s">
        <v>69</v>
      </c>
      <c r="C31" s="23" t="str">
        <f aca="false">IF(C28=0,"",C27/C28)</f>
        <v/>
      </c>
      <c r="E31" s="21" t="s">
        <v>70</v>
      </c>
      <c r="F31" s="21"/>
      <c r="G31" s="21"/>
      <c r="H31" s="22" t="n">
        <v>0</v>
      </c>
    </row>
    <row r="32" customFormat="false" ht="17.35" hidden="false" customHeight="false" outlineLevel="0" collapsed="false">
      <c r="B32" s="8" t="s">
        <v>71</v>
      </c>
      <c r="C32" s="24" t="str">
        <f aca="false">IF(C28=0,"",IF(C30&gt;0,0,C31))</f>
        <v/>
      </c>
      <c r="E32" s="25" t="s">
        <v>72</v>
      </c>
      <c r="F32" s="25"/>
      <c r="G32" s="25"/>
      <c r="H32" s="25"/>
      <c r="I32" s="25"/>
    </row>
    <row r="33" customFormat="false" ht="15" hidden="false" customHeight="false" outlineLevel="0" collapsed="false">
      <c r="B33" s="8" t="s">
        <v>73</v>
      </c>
      <c r="C33" s="26" t="str">
        <f aca="false">IF(C32="","Not scored yet",IF(C30&gt;0,"Critical miss: follow up",IF(C32&gt;=H28,E28,IF(C32&gt;=H29,E29,IF(C32&gt;=H30,E30,E31)))))</f>
        <v>Not scored yet</v>
      </c>
    </row>
    <row r="35" customFormat="false" ht="36" hidden="false" customHeight="true" outlineLevel="0" collapsed="false">
      <c r="B35" s="8" t="s">
        <v>74</v>
      </c>
      <c r="C35" s="27"/>
      <c r="D35" s="27"/>
      <c r="E35" s="27"/>
      <c r="F35" s="27"/>
      <c r="G35" s="27"/>
      <c r="H35" s="27"/>
      <c r="I35" s="27"/>
    </row>
    <row r="36" customFormat="false" ht="36" hidden="false" customHeight="true" outlineLevel="0" collapsed="false">
      <c r="B36" s="8" t="s">
        <v>75</v>
      </c>
      <c r="C36" s="27"/>
      <c r="D36" s="27"/>
      <c r="E36" s="27"/>
      <c r="F36" s="27"/>
      <c r="G36" s="27"/>
      <c r="H36" s="27"/>
      <c r="I36" s="27"/>
    </row>
    <row r="37" customFormat="false" ht="36" hidden="false" customHeight="true" outlineLevel="0" collapsed="false">
      <c r="B37" s="8" t="s">
        <v>76</v>
      </c>
      <c r="C37" s="27"/>
      <c r="D37" s="27"/>
      <c r="E37" s="27"/>
      <c r="F37" s="27"/>
      <c r="G37" s="27"/>
      <c r="H37" s="27"/>
      <c r="I37" s="27"/>
    </row>
    <row r="39" customFormat="false" ht="15" hidden="false" customHeight="false" outlineLevel="0" collapsed="false">
      <c r="B39" s="28" t="s">
        <v>77</v>
      </c>
    </row>
  </sheetData>
  <mergeCells count="18">
    <mergeCell ref="B1:I1"/>
    <mergeCell ref="B2:I2"/>
    <mergeCell ref="D4:F4"/>
    <mergeCell ref="G4:I4"/>
    <mergeCell ref="D5:F5"/>
    <mergeCell ref="G5:I5"/>
    <mergeCell ref="D6:F6"/>
    <mergeCell ref="G6:I6"/>
    <mergeCell ref="B26:I26"/>
    <mergeCell ref="E27:G27"/>
    <mergeCell ref="E28:G28"/>
    <mergeCell ref="E29:G29"/>
    <mergeCell ref="E30:G30"/>
    <mergeCell ref="E31:G31"/>
    <mergeCell ref="E32:I32"/>
    <mergeCell ref="C35:I35"/>
    <mergeCell ref="C36:I36"/>
    <mergeCell ref="C37:I37"/>
  </mergeCells>
  <conditionalFormatting sqref="F9:F24">
    <cfRule type="expression" priority="2" aboveAverage="0" equalAverage="0" bottom="0" percent="0" rank="0" text="" dxfId="0">
      <formula>AND(F9="No",E9="Yes")</formula>
    </cfRule>
    <cfRule type="expression" priority="3" aboveAverage="0" equalAverage="0" bottom="0" percent="0" rank="0" text="" dxfId="1">
      <formula>F9="No"</formula>
    </cfRule>
    <cfRule type="expression" priority="4" aboveAverage="0" equalAverage="0" bottom="0" percent="0" rank="0" text="" dxfId="2">
      <formula>F9="Yes"</formula>
    </cfRule>
  </conditionalFormatting>
  <conditionalFormatting sqref="C33">
    <cfRule type="expression" priority="5" aboveAverage="0" equalAverage="0" bottom="0" percent="0" rank="0" text="" dxfId="0">
      <formula>C30&gt;0</formula>
    </cfRule>
  </conditionalFormatting>
  <dataValidations count="2">
    <dataValidation allowBlank="true" errorStyle="stop" operator="between" showDropDown="false" showErrorMessage="false" showInputMessage="false" sqref="F9:F24" type="list">
      <formula1>"Yes,No,N/A"</formula1>
      <formula2>0</formula2>
    </dataValidation>
    <dataValidation allowBlank="false" errorStyle="stop" operator="between" showDropDown="false" showErrorMessage="false" showInputMessage="false" sqref="E9:E24" type="list">
      <formula1>"Yes,No"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449D"/>
    <pageSetUpPr fitToPage="false"/>
  </sheetPr>
  <dimension ref="B1:J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7" min="7" style="0" width="11"/>
    <col collapsed="false" customWidth="true" hidden="false" outlineLevel="0" max="8" min="8" style="0" width="12"/>
    <col collapsed="false" customWidth="true" hidden="false" outlineLevel="0" max="9" min="9" style="0" width="24"/>
    <col collapsed="false" customWidth="true" hidden="false" outlineLevel="0" max="10" min="10" style="0" width="44"/>
  </cols>
  <sheetData>
    <row r="1" customFormat="false" ht="33.75" hidden="false" customHeight="true" outlineLevel="0" collapsed="false">
      <c r="B1" s="6" t="s">
        <v>78</v>
      </c>
      <c r="C1" s="6"/>
      <c r="D1" s="6"/>
      <c r="E1" s="6"/>
      <c r="F1" s="6"/>
      <c r="G1" s="6"/>
      <c r="H1" s="6"/>
      <c r="I1" s="6"/>
      <c r="J1" s="6"/>
    </row>
    <row r="2" customFormat="false" ht="15" hidden="false" customHeight="false" outlineLevel="0" collapsed="false">
      <c r="B2" s="7" t="s">
        <v>79</v>
      </c>
      <c r="C2" s="7"/>
      <c r="D2" s="7"/>
      <c r="E2" s="7"/>
      <c r="F2" s="7"/>
      <c r="G2" s="7"/>
      <c r="H2" s="7"/>
      <c r="I2" s="7"/>
      <c r="J2" s="7"/>
    </row>
    <row r="4" customFormat="false" ht="26.85" hidden="false" customHeight="false" outlineLevel="0" collapsed="false">
      <c r="B4" s="12" t="s">
        <v>80</v>
      </c>
      <c r="C4" s="12" t="s">
        <v>22</v>
      </c>
      <c r="D4" s="12" t="s">
        <v>23</v>
      </c>
      <c r="E4" s="12" t="s">
        <v>81</v>
      </c>
      <c r="F4" s="12" t="s">
        <v>26</v>
      </c>
      <c r="G4" s="12" t="s">
        <v>82</v>
      </c>
      <c r="H4" s="12" t="s">
        <v>83</v>
      </c>
      <c r="I4" s="12" t="s">
        <v>73</v>
      </c>
      <c r="J4" s="12" t="s">
        <v>84</v>
      </c>
    </row>
    <row r="5" customFormat="false" ht="15" hidden="false" customHeight="false" outlineLevel="0" collapsed="false">
      <c r="B5" s="29" t="n">
        <v>46296</v>
      </c>
      <c r="C5" s="30" t="s">
        <v>85</v>
      </c>
      <c r="D5" s="30" t="s">
        <v>86</v>
      </c>
      <c r="E5" s="30" t="s">
        <v>87</v>
      </c>
      <c r="F5" s="30" t="s">
        <v>88</v>
      </c>
      <c r="G5" s="31" t="n">
        <v>0.875</v>
      </c>
      <c r="H5" s="32" t="s">
        <v>38</v>
      </c>
      <c r="I5" s="33" t="str">
        <f aca="false">IF(G5="","",IF(H5="Yes","Critical miss: follow up",IF(G5&gt;=Scorecard!$H$28,Scorecard!$E$28,IF(G5&gt;=Scorecard!$H$29,Scorecard!$E$29,IF(G5&gt;=Scorecard!$H$30,Scorecard!$E$30,Scorecard!$E$31)))))</f>
        <v>Meets expectations</v>
      </c>
      <c r="J5" s="30" t="s">
        <v>89</v>
      </c>
    </row>
    <row r="6" customFormat="false" ht="15" hidden="false" customHeight="false" outlineLevel="0" collapsed="false">
      <c r="B6" s="34"/>
      <c r="C6" s="35"/>
      <c r="D6" s="35"/>
      <c r="E6" s="35"/>
      <c r="F6" s="35"/>
      <c r="G6" s="36"/>
      <c r="H6" s="37"/>
      <c r="I6" s="33" t="str">
        <f aca="false">IF(G6="","",IF(H6="Yes","Critical miss: follow up",IF(G6&gt;=Scorecard!$H$28,Scorecard!$E$28,IF(G6&gt;=Scorecard!$H$29,Scorecard!$E$29,IF(G6&gt;=Scorecard!$H$30,Scorecard!$E$30,Scorecard!$E$31)))))</f>
        <v/>
      </c>
      <c r="J6" s="35"/>
    </row>
    <row r="7" customFormat="false" ht="15" hidden="false" customHeight="false" outlineLevel="0" collapsed="false">
      <c r="B7" s="34"/>
      <c r="C7" s="35"/>
      <c r="D7" s="35"/>
      <c r="E7" s="35"/>
      <c r="F7" s="35"/>
      <c r="G7" s="36"/>
      <c r="H7" s="37"/>
      <c r="I7" s="33" t="str">
        <f aca="false">IF(G7="","",IF(H7="Yes","Critical miss: follow up",IF(G7&gt;=Scorecard!$H$28,Scorecard!$E$28,IF(G7&gt;=Scorecard!$H$29,Scorecard!$E$29,IF(G7&gt;=Scorecard!$H$30,Scorecard!$E$30,Scorecard!$E$31)))))</f>
        <v/>
      </c>
      <c r="J7" s="35"/>
    </row>
    <row r="8" customFormat="false" ht="15" hidden="false" customHeight="false" outlineLevel="0" collapsed="false">
      <c r="B8" s="34"/>
      <c r="C8" s="35"/>
      <c r="D8" s="35"/>
      <c r="E8" s="35"/>
      <c r="F8" s="35"/>
      <c r="G8" s="36"/>
      <c r="H8" s="37"/>
      <c r="I8" s="33" t="str">
        <f aca="false">IF(G8="","",IF(H8="Yes","Critical miss: follow up",IF(G8&gt;=Scorecard!$H$28,Scorecard!$E$28,IF(G8&gt;=Scorecard!$H$29,Scorecard!$E$29,IF(G8&gt;=Scorecard!$H$30,Scorecard!$E$30,Scorecard!$E$31)))))</f>
        <v/>
      </c>
      <c r="J8" s="35"/>
    </row>
    <row r="9" customFormat="false" ht="15" hidden="false" customHeight="false" outlineLevel="0" collapsed="false">
      <c r="B9" s="34"/>
      <c r="C9" s="35"/>
      <c r="D9" s="35"/>
      <c r="E9" s="35"/>
      <c r="F9" s="35"/>
      <c r="G9" s="36"/>
      <c r="H9" s="37"/>
      <c r="I9" s="33" t="str">
        <f aca="false">IF(G9="","",IF(H9="Yes","Critical miss: follow up",IF(G9&gt;=Scorecard!$H$28,Scorecard!$E$28,IF(G9&gt;=Scorecard!$H$29,Scorecard!$E$29,IF(G9&gt;=Scorecard!$H$30,Scorecard!$E$30,Scorecard!$E$31)))))</f>
        <v/>
      </c>
      <c r="J9" s="35"/>
    </row>
    <row r="10" customFormat="false" ht="15" hidden="false" customHeight="false" outlineLevel="0" collapsed="false">
      <c r="B10" s="34"/>
      <c r="C10" s="35"/>
      <c r="D10" s="35"/>
      <c r="E10" s="35"/>
      <c r="F10" s="35"/>
      <c r="G10" s="36"/>
      <c r="H10" s="37"/>
      <c r="I10" s="33" t="str">
        <f aca="false">IF(G10="","",IF(H10="Yes","Critical miss: follow up",IF(G10&gt;=Scorecard!$H$28,Scorecard!$E$28,IF(G10&gt;=Scorecard!$H$29,Scorecard!$E$29,IF(G10&gt;=Scorecard!$H$30,Scorecard!$E$30,Scorecard!$E$31)))))</f>
        <v/>
      </c>
      <c r="J10" s="35"/>
    </row>
    <row r="11" customFormat="false" ht="15" hidden="false" customHeight="false" outlineLevel="0" collapsed="false">
      <c r="B11" s="34"/>
      <c r="C11" s="35"/>
      <c r="D11" s="35"/>
      <c r="E11" s="35"/>
      <c r="F11" s="35"/>
      <c r="G11" s="36"/>
      <c r="H11" s="37"/>
      <c r="I11" s="33" t="str">
        <f aca="false">IF(G11="","",IF(H11="Yes","Critical miss: follow up",IF(G11&gt;=Scorecard!$H$28,Scorecard!$E$28,IF(G11&gt;=Scorecard!$H$29,Scorecard!$E$29,IF(G11&gt;=Scorecard!$H$30,Scorecard!$E$30,Scorecard!$E$31)))))</f>
        <v/>
      </c>
      <c r="J11" s="35"/>
    </row>
    <row r="12" customFormat="false" ht="15" hidden="false" customHeight="false" outlineLevel="0" collapsed="false">
      <c r="B12" s="34"/>
      <c r="C12" s="35"/>
      <c r="D12" s="35"/>
      <c r="E12" s="35"/>
      <c r="F12" s="35"/>
      <c r="G12" s="36"/>
      <c r="H12" s="37"/>
      <c r="I12" s="33" t="str">
        <f aca="false">IF(G12="","",IF(H12="Yes","Critical miss: follow up",IF(G12&gt;=Scorecard!$H$28,Scorecard!$E$28,IF(G12&gt;=Scorecard!$H$29,Scorecard!$E$29,IF(G12&gt;=Scorecard!$H$30,Scorecard!$E$30,Scorecard!$E$31)))))</f>
        <v/>
      </c>
      <c r="J12" s="35"/>
    </row>
    <row r="13" customFormat="false" ht="15" hidden="false" customHeight="false" outlineLevel="0" collapsed="false">
      <c r="B13" s="34"/>
      <c r="C13" s="35"/>
      <c r="D13" s="35"/>
      <c r="E13" s="35"/>
      <c r="F13" s="35"/>
      <c r="G13" s="36"/>
      <c r="H13" s="37"/>
      <c r="I13" s="33" t="str">
        <f aca="false">IF(G13="","",IF(H13="Yes","Critical miss: follow up",IF(G13&gt;=Scorecard!$H$28,Scorecard!$E$28,IF(G13&gt;=Scorecard!$H$29,Scorecard!$E$29,IF(G13&gt;=Scorecard!$H$30,Scorecard!$E$30,Scorecard!$E$31)))))</f>
        <v/>
      </c>
      <c r="J13" s="35"/>
    </row>
    <row r="14" customFormat="false" ht="15" hidden="false" customHeight="false" outlineLevel="0" collapsed="false">
      <c r="B14" s="34"/>
      <c r="C14" s="35"/>
      <c r="D14" s="35"/>
      <c r="E14" s="35"/>
      <c r="F14" s="35"/>
      <c r="G14" s="36"/>
      <c r="H14" s="37"/>
      <c r="I14" s="33" t="str">
        <f aca="false">IF(G14="","",IF(H14="Yes","Critical miss: follow up",IF(G14&gt;=Scorecard!$H$28,Scorecard!$E$28,IF(G14&gt;=Scorecard!$H$29,Scorecard!$E$29,IF(G14&gt;=Scorecard!$H$30,Scorecard!$E$30,Scorecard!$E$31)))))</f>
        <v/>
      </c>
      <c r="J14" s="35"/>
    </row>
    <row r="15" customFormat="false" ht="15" hidden="false" customHeight="false" outlineLevel="0" collapsed="false">
      <c r="B15" s="34"/>
      <c r="C15" s="35"/>
      <c r="D15" s="35"/>
      <c r="E15" s="35"/>
      <c r="F15" s="35"/>
      <c r="G15" s="36"/>
      <c r="H15" s="37"/>
      <c r="I15" s="33" t="str">
        <f aca="false">IF(G15="","",IF(H15="Yes","Critical miss: follow up",IF(G15&gt;=Scorecard!$H$28,Scorecard!$E$28,IF(G15&gt;=Scorecard!$H$29,Scorecard!$E$29,IF(G15&gt;=Scorecard!$H$30,Scorecard!$E$30,Scorecard!$E$31)))))</f>
        <v/>
      </c>
      <c r="J15" s="35"/>
    </row>
    <row r="16" customFormat="false" ht="15" hidden="false" customHeight="false" outlineLevel="0" collapsed="false">
      <c r="B16" s="34"/>
      <c r="C16" s="35"/>
      <c r="D16" s="35"/>
      <c r="E16" s="35"/>
      <c r="F16" s="35"/>
      <c r="G16" s="36"/>
      <c r="H16" s="37"/>
      <c r="I16" s="33" t="str">
        <f aca="false">IF(G16="","",IF(H16="Yes","Critical miss: follow up",IF(G16&gt;=Scorecard!$H$28,Scorecard!$E$28,IF(G16&gt;=Scorecard!$H$29,Scorecard!$E$29,IF(G16&gt;=Scorecard!$H$30,Scorecard!$E$30,Scorecard!$E$31)))))</f>
        <v/>
      </c>
      <c r="J16" s="35"/>
    </row>
    <row r="17" customFormat="false" ht="15" hidden="false" customHeight="false" outlineLevel="0" collapsed="false">
      <c r="B17" s="34"/>
      <c r="C17" s="35"/>
      <c r="D17" s="35"/>
      <c r="E17" s="35"/>
      <c r="F17" s="35"/>
      <c r="G17" s="36"/>
      <c r="H17" s="37"/>
      <c r="I17" s="33" t="str">
        <f aca="false">IF(G17="","",IF(H17="Yes","Critical miss: follow up",IF(G17&gt;=Scorecard!$H$28,Scorecard!$E$28,IF(G17&gt;=Scorecard!$H$29,Scorecard!$E$29,IF(G17&gt;=Scorecard!$H$30,Scorecard!$E$30,Scorecard!$E$31)))))</f>
        <v/>
      </c>
      <c r="J17" s="35"/>
    </row>
    <row r="18" customFormat="false" ht="15" hidden="false" customHeight="false" outlineLevel="0" collapsed="false">
      <c r="B18" s="34"/>
      <c r="C18" s="35"/>
      <c r="D18" s="35"/>
      <c r="E18" s="35"/>
      <c r="F18" s="35"/>
      <c r="G18" s="36"/>
      <c r="H18" s="37"/>
      <c r="I18" s="33" t="str">
        <f aca="false">IF(G18="","",IF(H18="Yes","Critical miss: follow up",IF(G18&gt;=Scorecard!$H$28,Scorecard!$E$28,IF(G18&gt;=Scorecard!$H$29,Scorecard!$E$29,IF(G18&gt;=Scorecard!$H$30,Scorecard!$E$30,Scorecard!$E$31)))))</f>
        <v/>
      </c>
      <c r="J18" s="35"/>
    </row>
    <row r="19" customFormat="false" ht="15" hidden="false" customHeight="false" outlineLevel="0" collapsed="false">
      <c r="B19" s="34"/>
      <c r="C19" s="35"/>
      <c r="D19" s="35"/>
      <c r="E19" s="35"/>
      <c r="F19" s="35"/>
      <c r="G19" s="36"/>
      <c r="H19" s="37"/>
      <c r="I19" s="33" t="str">
        <f aca="false">IF(G19="","",IF(H19="Yes","Critical miss: follow up",IF(G19&gt;=Scorecard!$H$28,Scorecard!$E$28,IF(G19&gt;=Scorecard!$H$29,Scorecard!$E$29,IF(G19&gt;=Scorecard!$H$30,Scorecard!$E$30,Scorecard!$E$31)))))</f>
        <v/>
      </c>
      <c r="J19" s="35"/>
    </row>
    <row r="20" customFormat="false" ht="15" hidden="false" customHeight="false" outlineLevel="0" collapsed="false">
      <c r="B20" s="34"/>
      <c r="C20" s="35"/>
      <c r="D20" s="35"/>
      <c r="E20" s="35"/>
      <c r="F20" s="35"/>
      <c r="G20" s="36"/>
      <c r="H20" s="37"/>
      <c r="I20" s="33" t="str">
        <f aca="false">IF(G20="","",IF(H20="Yes","Critical miss: follow up",IF(G20&gt;=Scorecard!$H$28,Scorecard!$E$28,IF(G20&gt;=Scorecard!$H$29,Scorecard!$E$29,IF(G20&gt;=Scorecard!$H$30,Scorecard!$E$30,Scorecard!$E$31)))))</f>
        <v/>
      </c>
      <c r="J20" s="35"/>
    </row>
    <row r="21" customFormat="false" ht="15" hidden="false" customHeight="false" outlineLevel="0" collapsed="false">
      <c r="B21" s="34"/>
      <c r="C21" s="35"/>
      <c r="D21" s="35"/>
      <c r="E21" s="35"/>
      <c r="F21" s="35"/>
      <c r="G21" s="36"/>
      <c r="H21" s="37"/>
      <c r="I21" s="33" t="str">
        <f aca="false">IF(G21="","",IF(H21="Yes","Critical miss: follow up",IF(G21&gt;=Scorecard!$H$28,Scorecard!$E$28,IF(G21&gt;=Scorecard!$H$29,Scorecard!$E$29,IF(G21&gt;=Scorecard!$H$30,Scorecard!$E$30,Scorecard!$E$31)))))</f>
        <v/>
      </c>
      <c r="J21" s="35"/>
    </row>
    <row r="22" customFormat="false" ht="15" hidden="false" customHeight="false" outlineLevel="0" collapsed="false">
      <c r="B22" s="34"/>
      <c r="C22" s="35"/>
      <c r="D22" s="35"/>
      <c r="E22" s="35"/>
      <c r="F22" s="35"/>
      <c r="G22" s="36"/>
      <c r="H22" s="37"/>
      <c r="I22" s="33" t="str">
        <f aca="false">IF(G22="","",IF(H22="Yes","Critical miss: follow up",IF(G22&gt;=Scorecard!$H$28,Scorecard!$E$28,IF(G22&gt;=Scorecard!$H$29,Scorecard!$E$29,IF(G22&gt;=Scorecard!$H$30,Scorecard!$E$30,Scorecard!$E$31)))))</f>
        <v/>
      </c>
      <c r="J22" s="35"/>
    </row>
    <row r="23" customFormat="false" ht="15" hidden="false" customHeight="false" outlineLevel="0" collapsed="false">
      <c r="B23" s="34"/>
      <c r="C23" s="35"/>
      <c r="D23" s="35"/>
      <c r="E23" s="35"/>
      <c r="F23" s="35"/>
      <c r="G23" s="36"/>
      <c r="H23" s="37"/>
      <c r="I23" s="33" t="str">
        <f aca="false">IF(G23="","",IF(H23="Yes","Critical miss: follow up",IF(G23&gt;=Scorecard!$H$28,Scorecard!$E$28,IF(G23&gt;=Scorecard!$H$29,Scorecard!$E$29,IF(G23&gt;=Scorecard!$H$30,Scorecard!$E$30,Scorecard!$E$31)))))</f>
        <v/>
      </c>
      <c r="J23" s="35"/>
    </row>
    <row r="24" customFormat="false" ht="15" hidden="false" customHeight="false" outlineLevel="0" collapsed="false">
      <c r="B24" s="34"/>
      <c r="C24" s="35"/>
      <c r="D24" s="35"/>
      <c r="E24" s="35"/>
      <c r="F24" s="35"/>
      <c r="G24" s="36"/>
      <c r="H24" s="37"/>
      <c r="I24" s="33" t="str">
        <f aca="false">IF(G24="","",IF(H24="Yes","Critical miss: follow up",IF(G24&gt;=Scorecard!$H$28,Scorecard!$E$28,IF(G24&gt;=Scorecard!$H$29,Scorecard!$E$29,IF(G24&gt;=Scorecard!$H$30,Scorecard!$E$30,Scorecard!$E$31)))))</f>
        <v/>
      </c>
      <c r="J24" s="35"/>
    </row>
    <row r="25" customFormat="false" ht="15" hidden="false" customHeight="false" outlineLevel="0" collapsed="false">
      <c r="B25" s="34"/>
      <c r="C25" s="35"/>
      <c r="D25" s="35"/>
      <c r="E25" s="35"/>
      <c r="F25" s="35"/>
      <c r="G25" s="36"/>
      <c r="H25" s="37"/>
      <c r="I25" s="33" t="str">
        <f aca="false">IF(G25="","",IF(H25="Yes","Critical miss: follow up",IF(G25&gt;=Scorecard!$H$28,Scorecard!$E$28,IF(G25&gt;=Scorecard!$H$29,Scorecard!$E$29,IF(G25&gt;=Scorecard!$H$30,Scorecard!$E$30,Scorecard!$E$31)))))</f>
        <v/>
      </c>
      <c r="J25" s="35"/>
    </row>
    <row r="26" customFormat="false" ht="15" hidden="false" customHeight="false" outlineLevel="0" collapsed="false">
      <c r="B26" s="34"/>
      <c r="C26" s="35"/>
      <c r="D26" s="35"/>
      <c r="E26" s="35"/>
      <c r="F26" s="35"/>
      <c r="G26" s="36"/>
      <c r="H26" s="37"/>
      <c r="I26" s="33" t="str">
        <f aca="false">IF(G26="","",IF(H26="Yes","Critical miss: follow up",IF(G26&gt;=Scorecard!$H$28,Scorecard!$E$28,IF(G26&gt;=Scorecard!$H$29,Scorecard!$E$29,IF(G26&gt;=Scorecard!$H$30,Scorecard!$E$30,Scorecard!$E$31)))))</f>
        <v/>
      </c>
      <c r="J26" s="35"/>
    </row>
    <row r="27" customFormat="false" ht="15" hidden="false" customHeight="false" outlineLevel="0" collapsed="false">
      <c r="B27" s="34"/>
      <c r="C27" s="35"/>
      <c r="D27" s="35"/>
      <c r="E27" s="35"/>
      <c r="F27" s="35"/>
      <c r="G27" s="36"/>
      <c r="H27" s="37"/>
      <c r="I27" s="33" t="str">
        <f aca="false">IF(G27="","",IF(H27="Yes","Critical miss: follow up",IF(G27&gt;=Scorecard!$H$28,Scorecard!$E$28,IF(G27&gt;=Scorecard!$H$29,Scorecard!$E$29,IF(G27&gt;=Scorecard!$H$30,Scorecard!$E$30,Scorecard!$E$31)))))</f>
        <v/>
      </c>
      <c r="J27" s="35"/>
    </row>
    <row r="28" customFormat="false" ht="15" hidden="false" customHeight="false" outlineLevel="0" collapsed="false">
      <c r="B28" s="34"/>
      <c r="C28" s="35"/>
      <c r="D28" s="35"/>
      <c r="E28" s="35"/>
      <c r="F28" s="35"/>
      <c r="G28" s="36"/>
      <c r="H28" s="37"/>
      <c r="I28" s="33" t="str">
        <f aca="false">IF(G28="","",IF(H28="Yes","Critical miss: follow up",IF(G28&gt;=Scorecard!$H$28,Scorecard!$E$28,IF(G28&gt;=Scorecard!$H$29,Scorecard!$E$29,IF(G28&gt;=Scorecard!$H$30,Scorecard!$E$30,Scorecard!$E$31)))))</f>
        <v/>
      </c>
      <c r="J28" s="35"/>
    </row>
    <row r="29" customFormat="false" ht="15" hidden="false" customHeight="false" outlineLevel="0" collapsed="false">
      <c r="B29" s="34"/>
      <c r="C29" s="35"/>
      <c r="D29" s="35"/>
      <c r="E29" s="35"/>
      <c r="F29" s="35"/>
      <c r="G29" s="36"/>
      <c r="H29" s="37"/>
      <c r="I29" s="33" t="str">
        <f aca="false">IF(G29="","",IF(H29="Yes","Critical miss: follow up",IF(G29&gt;=Scorecard!$H$28,Scorecard!$E$28,IF(G29&gt;=Scorecard!$H$29,Scorecard!$E$29,IF(G29&gt;=Scorecard!$H$30,Scorecard!$E$30,Scorecard!$E$31)))))</f>
        <v/>
      </c>
      <c r="J29" s="35"/>
    </row>
    <row r="30" customFormat="false" ht="15" hidden="false" customHeight="false" outlineLevel="0" collapsed="false">
      <c r="B30" s="34"/>
      <c r="C30" s="35"/>
      <c r="D30" s="35"/>
      <c r="E30" s="35"/>
      <c r="F30" s="35"/>
      <c r="G30" s="36"/>
      <c r="H30" s="37"/>
      <c r="I30" s="33" t="str">
        <f aca="false">IF(G30="","",IF(H30="Yes","Critical miss: follow up",IF(G30&gt;=Scorecard!$H$28,Scorecard!$E$28,IF(G30&gt;=Scorecard!$H$29,Scorecard!$E$29,IF(G30&gt;=Scorecard!$H$30,Scorecard!$E$30,Scorecard!$E$31)))))</f>
        <v/>
      </c>
      <c r="J30" s="35"/>
    </row>
    <row r="31" customFormat="false" ht="15" hidden="false" customHeight="false" outlineLevel="0" collapsed="false">
      <c r="B31" s="34"/>
      <c r="C31" s="35"/>
      <c r="D31" s="35"/>
      <c r="E31" s="35"/>
      <c r="F31" s="35"/>
      <c r="G31" s="36"/>
      <c r="H31" s="37"/>
      <c r="I31" s="33" t="str">
        <f aca="false">IF(G31="","",IF(H31="Yes","Critical miss: follow up",IF(G31&gt;=Scorecard!$H$28,Scorecard!$E$28,IF(G31&gt;=Scorecard!$H$29,Scorecard!$E$29,IF(G31&gt;=Scorecard!$H$30,Scorecard!$E$30,Scorecard!$E$31)))))</f>
        <v/>
      </c>
      <c r="J31" s="35"/>
    </row>
    <row r="32" customFormat="false" ht="15" hidden="false" customHeight="false" outlineLevel="0" collapsed="false">
      <c r="B32" s="34"/>
      <c r="C32" s="35"/>
      <c r="D32" s="35"/>
      <c r="E32" s="35"/>
      <c r="F32" s="35"/>
      <c r="G32" s="36"/>
      <c r="H32" s="37"/>
      <c r="I32" s="33" t="str">
        <f aca="false">IF(G32="","",IF(H32="Yes","Critical miss: follow up",IF(G32&gt;=Scorecard!$H$28,Scorecard!$E$28,IF(G32&gt;=Scorecard!$H$29,Scorecard!$E$29,IF(G32&gt;=Scorecard!$H$30,Scorecard!$E$30,Scorecard!$E$31)))))</f>
        <v/>
      </c>
      <c r="J32" s="35"/>
    </row>
    <row r="33" customFormat="false" ht="15" hidden="false" customHeight="false" outlineLevel="0" collapsed="false">
      <c r="B33" s="34"/>
      <c r="C33" s="35"/>
      <c r="D33" s="35"/>
      <c r="E33" s="35"/>
      <c r="F33" s="35"/>
      <c r="G33" s="36"/>
      <c r="H33" s="37"/>
      <c r="I33" s="33" t="str">
        <f aca="false">IF(G33="","",IF(H33="Yes","Critical miss: follow up",IF(G33&gt;=Scorecard!$H$28,Scorecard!$E$28,IF(G33&gt;=Scorecard!$H$29,Scorecard!$E$29,IF(G33&gt;=Scorecard!$H$30,Scorecard!$E$30,Scorecard!$E$31)))))</f>
        <v/>
      </c>
      <c r="J33" s="35"/>
    </row>
    <row r="34" customFormat="false" ht="15" hidden="false" customHeight="false" outlineLevel="0" collapsed="false">
      <c r="B34" s="34"/>
      <c r="C34" s="35"/>
      <c r="D34" s="35"/>
      <c r="E34" s="35"/>
      <c r="F34" s="35"/>
      <c r="G34" s="36"/>
      <c r="H34" s="37"/>
      <c r="I34" s="33" t="str">
        <f aca="false">IF(G34="","",IF(H34="Yes","Critical miss: follow up",IF(G34&gt;=Scorecard!$H$28,Scorecard!$E$28,IF(G34&gt;=Scorecard!$H$29,Scorecard!$E$29,IF(G34&gt;=Scorecard!$H$30,Scorecard!$E$30,Scorecard!$E$31)))))</f>
        <v/>
      </c>
      <c r="J34" s="35"/>
    </row>
    <row r="35" customFormat="false" ht="15" hidden="false" customHeight="false" outlineLevel="0" collapsed="false">
      <c r="B35" s="34"/>
      <c r="C35" s="35"/>
      <c r="D35" s="35"/>
      <c r="E35" s="35"/>
      <c r="F35" s="35"/>
      <c r="G35" s="36"/>
      <c r="H35" s="37"/>
      <c r="I35" s="33" t="str">
        <f aca="false">IF(G35="","",IF(H35="Yes","Critical miss: follow up",IF(G35&gt;=Scorecard!$H$28,Scorecard!$E$28,IF(G35&gt;=Scorecard!$H$29,Scorecard!$E$29,IF(G35&gt;=Scorecard!$H$30,Scorecard!$E$30,Scorecard!$E$31)))))</f>
        <v/>
      </c>
      <c r="J35" s="35"/>
    </row>
    <row r="36" customFormat="false" ht="15" hidden="false" customHeight="false" outlineLevel="0" collapsed="false">
      <c r="B36" s="34"/>
      <c r="C36" s="35"/>
      <c r="D36" s="35"/>
      <c r="E36" s="35"/>
      <c r="F36" s="35"/>
      <c r="G36" s="36"/>
      <c r="H36" s="37"/>
      <c r="I36" s="33" t="str">
        <f aca="false">IF(G36="","",IF(H36="Yes","Critical miss: follow up",IF(G36&gt;=Scorecard!$H$28,Scorecard!$E$28,IF(G36&gt;=Scorecard!$H$29,Scorecard!$E$29,IF(G36&gt;=Scorecard!$H$30,Scorecard!$E$30,Scorecard!$E$31)))))</f>
        <v/>
      </c>
      <c r="J36" s="35"/>
    </row>
    <row r="37" customFormat="false" ht="15" hidden="false" customHeight="false" outlineLevel="0" collapsed="false">
      <c r="B37" s="34"/>
      <c r="C37" s="35"/>
      <c r="D37" s="35"/>
      <c r="E37" s="35"/>
      <c r="F37" s="35"/>
      <c r="G37" s="36"/>
      <c r="H37" s="37"/>
      <c r="I37" s="33" t="str">
        <f aca="false">IF(G37="","",IF(H37="Yes","Critical miss: follow up",IF(G37&gt;=Scorecard!$H$28,Scorecard!$E$28,IF(G37&gt;=Scorecard!$H$29,Scorecard!$E$29,IF(G37&gt;=Scorecard!$H$30,Scorecard!$E$30,Scorecard!$E$31)))))</f>
        <v/>
      </c>
      <c r="J37" s="35"/>
    </row>
    <row r="38" customFormat="false" ht="15" hidden="false" customHeight="false" outlineLevel="0" collapsed="false">
      <c r="B38" s="34"/>
      <c r="C38" s="35"/>
      <c r="D38" s="35"/>
      <c r="E38" s="35"/>
      <c r="F38" s="35"/>
      <c r="G38" s="36"/>
      <c r="H38" s="37"/>
      <c r="I38" s="33" t="str">
        <f aca="false">IF(G38="","",IF(H38="Yes","Critical miss: follow up",IF(G38&gt;=Scorecard!$H$28,Scorecard!$E$28,IF(G38&gt;=Scorecard!$H$29,Scorecard!$E$29,IF(G38&gt;=Scorecard!$H$30,Scorecard!$E$30,Scorecard!$E$31)))))</f>
        <v/>
      </c>
      <c r="J38" s="35"/>
    </row>
    <row r="39" customFormat="false" ht="15" hidden="false" customHeight="false" outlineLevel="0" collapsed="false">
      <c r="B39" s="34"/>
      <c r="C39" s="35"/>
      <c r="D39" s="35"/>
      <c r="E39" s="35"/>
      <c r="F39" s="35"/>
      <c r="G39" s="36"/>
      <c r="H39" s="37"/>
      <c r="I39" s="33" t="str">
        <f aca="false">IF(G39="","",IF(H39="Yes","Critical miss: follow up",IF(G39&gt;=Scorecard!$H$28,Scorecard!$E$28,IF(G39&gt;=Scorecard!$H$29,Scorecard!$E$29,IF(G39&gt;=Scorecard!$H$30,Scorecard!$E$30,Scorecard!$E$31)))))</f>
        <v/>
      </c>
      <c r="J39" s="35"/>
    </row>
    <row r="40" customFormat="false" ht="15" hidden="false" customHeight="false" outlineLevel="0" collapsed="false">
      <c r="B40" s="34"/>
      <c r="C40" s="35"/>
      <c r="D40" s="35"/>
      <c r="E40" s="35"/>
      <c r="F40" s="35"/>
      <c r="G40" s="36"/>
      <c r="H40" s="37"/>
      <c r="I40" s="33" t="str">
        <f aca="false">IF(G40="","",IF(H40="Yes","Critical miss: follow up",IF(G40&gt;=Scorecard!$H$28,Scorecard!$E$28,IF(G40&gt;=Scorecard!$H$29,Scorecard!$E$29,IF(G40&gt;=Scorecard!$H$30,Scorecard!$E$30,Scorecard!$E$31)))))</f>
        <v/>
      </c>
      <c r="J40" s="35"/>
    </row>
    <row r="41" customFormat="false" ht="15" hidden="false" customHeight="false" outlineLevel="0" collapsed="false">
      <c r="B41" s="34"/>
      <c r="C41" s="35"/>
      <c r="D41" s="35"/>
      <c r="E41" s="35"/>
      <c r="F41" s="35"/>
      <c r="G41" s="36"/>
      <c r="H41" s="37"/>
      <c r="I41" s="33" t="str">
        <f aca="false">IF(G41="","",IF(H41="Yes","Critical miss: follow up",IF(G41&gt;=Scorecard!$H$28,Scorecard!$E$28,IF(G41&gt;=Scorecard!$H$29,Scorecard!$E$29,IF(G41&gt;=Scorecard!$H$30,Scorecard!$E$30,Scorecard!$E$31)))))</f>
        <v/>
      </c>
      <c r="J41" s="35"/>
    </row>
    <row r="42" customFormat="false" ht="15" hidden="false" customHeight="false" outlineLevel="0" collapsed="false">
      <c r="B42" s="34"/>
      <c r="C42" s="35"/>
      <c r="D42" s="35"/>
      <c r="E42" s="35"/>
      <c r="F42" s="35"/>
      <c r="G42" s="36"/>
      <c r="H42" s="37"/>
      <c r="I42" s="33" t="str">
        <f aca="false">IF(G42="","",IF(H42="Yes","Critical miss: follow up",IF(G42&gt;=Scorecard!$H$28,Scorecard!$E$28,IF(G42&gt;=Scorecard!$H$29,Scorecard!$E$29,IF(G42&gt;=Scorecard!$H$30,Scorecard!$E$30,Scorecard!$E$31)))))</f>
        <v/>
      </c>
      <c r="J42" s="35"/>
    </row>
    <row r="43" customFormat="false" ht="15" hidden="false" customHeight="false" outlineLevel="0" collapsed="false">
      <c r="B43" s="34"/>
      <c r="C43" s="35"/>
      <c r="D43" s="35"/>
      <c r="E43" s="35"/>
      <c r="F43" s="35"/>
      <c r="G43" s="36"/>
      <c r="H43" s="37"/>
      <c r="I43" s="33" t="str">
        <f aca="false">IF(G43="","",IF(H43="Yes","Critical miss: follow up",IF(G43&gt;=Scorecard!$H$28,Scorecard!$E$28,IF(G43&gt;=Scorecard!$H$29,Scorecard!$E$29,IF(G43&gt;=Scorecard!$H$30,Scorecard!$E$30,Scorecard!$E$31)))))</f>
        <v/>
      </c>
      <c r="J43" s="35"/>
    </row>
    <row r="44" customFormat="false" ht="15" hidden="false" customHeight="false" outlineLevel="0" collapsed="false">
      <c r="B44" s="34"/>
      <c r="C44" s="35"/>
      <c r="D44" s="35"/>
      <c r="E44" s="35"/>
      <c r="F44" s="35"/>
      <c r="G44" s="36"/>
      <c r="H44" s="37"/>
      <c r="I44" s="33" t="str">
        <f aca="false">IF(G44="","",IF(H44="Yes","Critical miss: follow up",IF(G44&gt;=Scorecard!$H$28,Scorecard!$E$28,IF(G44&gt;=Scorecard!$H$29,Scorecard!$E$29,IF(G44&gt;=Scorecard!$H$30,Scorecard!$E$30,Scorecard!$E$31)))))</f>
        <v/>
      </c>
      <c r="J44" s="35"/>
    </row>
    <row r="45" customFormat="false" ht="15" hidden="false" customHeight="false" outlineLevel="0" collapsed="false">
      <c r="B45" s="34"/>
      <c r="C45" s="35"/>
      <c r="D45" s="35"/>
      <c r="E45" s="35"/>
      <c r="F45" s="35"/>
      <c r="G45" s="36"/>
      <c r="H45" s="37"/>
      <c r="I45" s="33" t="str">
        <f aca="false">IF(G45="","",IF(H45="Yes","Critical miss: follow up",IF(G45&gt;=Scorecard!$H$28,Scorecard!$E$28,IF(G45&gt;=Scorecard!$H$29,Scorecard!$E$29,IF(G45&gt;=Scorecard!$H$30,Scorecard!$E$30,Scorecard!$E$31)))))</f>
        <v/>
      </c>
      <c r="J45" s="35"/>
    </row>
    <row r="46" customFormat="false" ht="15" hidden="false" customHeight="false" outlineLevel="0" collapsed="false">
      <c r="B46" s="34"/>
      <c r="C46" s="35"/>
      <c r="D46" s="35"/>
      <c r="E46" s="35"/>
      <c r="F46" s="35"/>
      <c r="G46" s="36"/>
      <c r="H46" s="37"/>
      <c r="I46" s="33" t="str">
        <f aca="false">IF(G46="","",IF(H46="Yes","Critical miss: follow up",IF(G46&gt;=Scorecard!$H$28,Scorecard!$E$28,IF(G46&gt;=Scorecard!$H$29,Scorecard!$E$29,IF(G46&gt;=Scorecard!$H$30,Scorecard!$E$30,Scorecard!$E$31)))))</f>
        <v/>
      </c>
      <c r="J46" s="35"/>
    </row>
    <row r="47" customFormat="false" ht="15" hidden="false" customHeight="false" outlineLevel="0" collapsed="false">
      <c r="B47" s="34"/>
      <c r="C47" s="35"/>
      <c r="D47" s="35"/>
      <c r="E47" s="35"/>
      <c r="F47" s="35"/>
      <c r="G47" s="36"/>
      <c r="H47" s="37"/>
      <c r="I47" s="33" t="str">
        <f aca="false">IF(G47="","",IF(H47="Yes","Critical miss: follow up",IF(G47&gt;=Scorecard!$H$28,Scorecard!$E$28,IF(G47&gt;=Scorecard!$H$29,Scorecard!$E$29,IF(G47&gt;=Scorecard!$H$30,Scorecard!$E$30,Scorecard!$E$31)))))</f>
        <v/>
      </c>
      <c r="J47" s="35"/>
    </row>
    <row r="48" customFormat="false" ht="15" hidden="false" customHeight="false" outlineLevel="0" collapsed="false">
      <c r="B48" s="34"/>
      <c r="C48" s="35"/>
      <c r="D48" s="35"/>
      <c r="E48" s="35"/>
      <c r="F48" s="35"/>
      <c r="G48" s="36"/>
      <c r="H48" s="37"/>
      <c r="I48" s="33" t="str">
        <f aca="false">IF(G48="","",IF(H48="Yes","Critical miss: follow up",IF(G48&gt;=Scorecard!$H$28,Scorecard!$E$28,IF(G48&gt;=Scorecard!$H$29,Scorecard!$E$29,IF(G48&gt;=Scorecard!$H$30,Scorecard!$E$30,Scorecard!$E$31)))))</f>
        <v/>
      </c>
      <c r="J48" s="35"/>
    </row>
    <row r="49" customFormat="false" ht="15" hidden="false" customHeight="false" outlineLevel="0" collapsed="false">
      <c r="B49" s="34"/>
      <c r="C49" s="35"/>
      <c r="D49" s="35"/>
      <c r="E49" s="35"/>
      <c r="F49" s="35"/>
      <c r="G49" s="36"/>
      <c r="H49" s="37"/>
      <c r="I49" s="33" t="str">
        <f aca="false">IF(G49="","",IF(H49="Yes","Critical miss: follow up",IF(G49&gt;=Scorecard!$H$28,Scorecard!$E$28,IF(G49&gt;=Scorecard!$H$29,Scorecard!$E$29,IF(G49&gt;=Scorecard!$H$30,Scorecard!$E$30,Scorecard!$E$31)))))</f>
        <v/>
      </c>
      <c r="J49" s="35"/>
    </row>
    <row r="50" customFormat="false" ht="15" hidden="false" customHeight="false" outlineLevel="0" collapsed="false">
      <c r="B50" s="34"/>
      <c r="C50" s="35"/>
      <c r="D50" s="35"/>
      <c r="E50" s="35"/>
      <c r="F50" s="35"/>
      <c r="G50" s="36"/>
      <c r="H50" s="37"/>
      <c r="I50" s="33" t="str">
        <f aca="false">IF(G50="","",IF(H50="Yes","Critical miss: follow up",IF(G50&gt;=Scorecard!$H$28,Scorecard!$E$28,IF(G50&gt;=Scorecard!$H$29,Scorecard!$E$29,IF(G50&gt;=Scorecard!$H$30,Scorecard!$E$30,Scorecard!$E$31)))))</f>
        <v/>
      </c>
      <c r="J50" s="35"/>
    </row>
    <row r="51" customFormat="false" ht="15" hidden="false" customHeight="false" outlineLevel="0" collapsed="false">
      <c r="B51" s="34"/>
      <c r="C51" s="35"/>
      <c r="D51" s="35"/>
      <c r="E51" s="35"/>
      <c r="F51" s="35"/>
      <c r="G51" s="36"/>
      <c r="H51" s="37"/>
      <c r="I51" s="33" t="str">
        <f aca="false">IF(G51="","",IF(H51="Yes","Critical miss: follow up",IF(G51&gt;=Scorecard!$H$28,Scorecard!$E$28,IF(G51&gt;=Scorecard!$H$29,Scorecard!$E$29,IF(G51&gt;=Scorecard!$H$30,Scorecard!$E$30,Scorecard!$E$31)))))</f>
        <v/>
      </c>
      <c r="J51" s="35"/>
    </row>
    <row r="52" customFormat="false" ht="15" hidden="false" customHeight="false" outlineLevel="0" collapsed="false">
      <c r="B52" s="34"/>
      <c r="C52" s="35"/>
      <c r="D52" s="35"/>
      <c r="E52" s="35"/>
      <c r="F52" s="35"/>
      <c r="G52" s="36"/>
      <c r="H52" s="37"/>
      <c r="I52" s="33" t="str">
        <f aca="false">IF(G52="","",IF(H52="Yes","Critical miss: follow up",IF(G52&gt;=Scorecard!$H$28,Scorecard!$E$28,IF(G52&gt;=Scorecard!$H$29,Scorecard!$E$29,IF(G52&gt;=Scorecard!$H$30,Scorecard!$E$30,Scorecard!$E$31)))))</f>
        <v/>
      </c>
      <c r="J52" s="35"/>
    </row>
    <row r="53" customFormat="false" ht="15" hidden="false" customHeight="false" outlineLevel="0" collapsed="false">
      <c r="B53" s="34"/>
      <c r="C53" s="35"/>
      <c r="D53" s="35"/>
      <c r="E53" s="35"/>
      <c r="F53" s="35"/>
      <c r="G53" s="36"/>
      <c r="H53" s="37"/>
      <c r="I53" s="33" t="str">
        <f aca="false">IF(G53="","",IF(H53="Yes","Critical miss: follow up",IF(G53&gt;=Scorecard!$H$28,Scorecard!$E$28,IF(G53&gt;=Scorecard!$H$29,Scorecard!$E$29,IF(G53&gt;=Scorecard!$H$30,Scorecard!$E$30,Scorecard!$E$31)))))</f>
        <v/>
      </c>
      <c r="J53" s="35"/>
    </row>
    <row r="54" customFormat="false" ht="15" hidden="false" customHeight="false" outlineLevel="0" collapsed="false">
      <c r="B54" s="34"/>
      <c r="C54" s="35"/>
      <c r="D54" s="35"/>
      <c r="E54" s="35"/>
      <c r="F54" s="35"/>
      <c r="G54" s="36"/>
      <c r="H54" s="37"/>
      <c r="I54" s="33" t="str">
        <f aca="false">IF(G54="","",IF(H54="Yes","Critical miss: follow up",IF(G54&gt;=Scorecard!$H$28,Scorecard!$E$28,IF(G54&gt;=Scorecard!$H$29,Scorecard!$E$29,IF(G54&gt;=Scorecard!$H$30,Scorecard!$E$30,Scorecard!$E$31)))))</f>
        <v/>
      </c>
      <c r="J54" s="35"/>
    </row>
    <row r="55" customFormat="false" ht="15" hidden="false" customHeight="false" outlineLevel="0" collapsed="false">
      <c r="B55" s="34"/>
      <c r="C55" s="35"/>
      <c r="D55" s="35"/>
      <c r="E55" s="35"/>
      <c r="F55" s="35"/>
      <c r="G55" s="36"/>
      <c r="H55" s="37"/>
      <c r="I55" s="33" t="str">
        <f aca="false">IF(G55="","",IF(H55="Yes","Critical miss: follow up",IF(G55&gt;=Scorecard!$H$28,Scorecard!$E$28,IF(G55&gt;=Scorecard!$H$29,Scorecard!$E$29,IF(G55&gt;=Scorecard!$H$30,Scorecard!$E$30,Scorecard!$E$31)))))</f>
        <v/>
      </c>
      <c r="J55" s="35"/>
    </row>
    <row r="56" customFormat="false" ht="15" hidden="false" customHeight="false" outlineLevel="0" collapsed="false">
      <c r="B56" s="34"/>
      <c r="C56" s="35"/>
      <c r="D56" s="35"/>
      <c r="E56" s="35"/>
      <c r="F56" s="35"/>
      <c r="G56" s="36"/>
      <c r="H56" s="37"/>
      <c r="I56" s="33" t="str">
        <f aca="false">IF(G56="","",IF(H56="Yes","Critical miss: follow up",IF(G56&gt;=Scorecard!$H$28,Scorecard!$E$28,IF(G56&gt;=Scorecard!$H$29,Scorecard!$E$29,IF(G56&gt;=Scorecard!$H$30,Scorecard!$E$30,Scorecard!$E$31)))))</f>
        <v/>
      </c>
      <c r="J56" s="35"/>
    </row>
    <row r="57" customFormat="false" ht="15" hidden="false" customHeight="false" outlineLevel="0" collapsed="false">
      <c r="B57" s="34"/>
      <c r="C57" s="35"/>
      <c r="D57" s="35"/>
      <c r="E57" s="35"/>
      <c r="F57" s="35"/>
      <c r="G57" s="36"/>
      <c r="H57" s="37"/>
      <c r="I57" s="33" t="str">
        <f aca="false">IF(G57="","",IF(H57="Yes","Critical miss: follow up",IF(G57&gt;=Scorecard!$H$28,Scorecard!$E$28,IF(G57&gt;=Scorecard!$H$29,Scorecard!$E$29,IF(G57&gt;=Scorecard!$H$30,Scorecard!$E$30,Scorecard!$E$31)))))</f>
        <v/>
      </c>
      <c r="J57" s="35"/>
    </row>
    <row r="58" customFormat="false" ht="15" hidden="false" customHeight="false" outlineLevel="0" collapsed="false">
      <c r="B58" s="34"/>
      <c r="C58" s="35"/>
      <c r="D58" s="35"/>
      <c r="E58" s="35"/>
      <c r="F58" s="35"/>
      <c r="G58" s="36"/>
      <c r="H58" s="37"/>
      <c r="I58" s="33" t="str">
        <f aca="false">IF(G58="","",IF(H58="Yes","Critical miss: follow up",IF(G58&gt;=Scorecard!$H$28,Scorecard!$E$28,IF(G58&gt;=Scorecard!$H$29,Scorecard!$E$29,IF(G58&gt;=Scorecard!$H$30,Scorecard!$E$30,Scorecard!$E$31)))))</f>
        <v/>
      </c>
      <c r="J58" s="35"/>
    </row>
    <row r="59" customFormat="false" ht="15" hidden="false" customHeight="false" outlineLevel="0" collapsed="false">
      <c r="B59" s="34"/>
      <c r="C59" s="35"/>
      <c r="D59" s="35"/>
      <c r="E59" s="35"/>
      <c r="F59" s="35"/>
      <c r="G59" s="36"/>
      <c r="H59" s="37"/>
      <c r="I59" s="33" t="str">
        <f aca="false">IF(G59="","",IF(H59="Yes","Critical miss: follow up",IF(G59&gt;=Scorecard!$H$28,Scorecard!$E$28,IF(G59&gt;=Scorecard!$H$29,Scorecard!$E$29,IF(G59&gt;=Scorecard!$H$30,Scorecard!$E$30,Scorecard!$E$31)))))</f>
        <v/>
      </c>
      <c r="J59" s="35"/>
    </row>
    <row r="60" customFormat="false" ht="15" hidden="false" customHeight="false" outlineLevel="0" collapsed="false">
      <c r="B60" s="34"/>
      <c r="C60" s="35"/>
      <c r="D60" s="35"/>
      <c r="E60" s="35"/>
      <c r="F60" s="35"/>
      <c r="G60" s="36"/>
      <c r="H60" s="37"/>
      <c r="I60" s="33" t="str">
        <f aca="false">IF(G60="","",IF(H60="Yes","Critical miss: follow up",IF(G60&gt;=Scorecard!$H$28,Scorecard!$E$28,IF(G60&gt;=Scorecard!$H$29,Scorecard!$E$29,IF(G60&gt;=Scorecard!$H$30,Scorecard!$E$30,Scorecard!$E$31)))))</f>
        <v/>
      </c>
      <c r="J60" s="35"/>
    </row>
    <row r="61" customFormat="false" ht="15" hidden="false" customHeight="false" outlineLevel="0" collapsed="false">
      <c r="B61" s="34"/>
      <c r="C61" s="35"/>
      <c r="D61" s="35"/>
      <c r="E61" s="35"/>
      <c r="F61" s="35"/>
      <c r="G61" s="36"/>
      <c r="H61" s="37"/>
      <c r="I61" s="33" t="str">
        <f aca="false">IF(G61="","",IF(H61="Yes","Critical miss: follow up",IF(G61&gt;=Scorecard!$H$28,Scorecard!$E$28,IF(G61&gt;=Scorecard!$H$29,Scorecard!$E$29,IF(G61&gt;=Scorecard!$H$30,Scorecard!$E$30,Scorecard!$E$31)))))</f>
        <v/>
      </c>
      <c r="J61" s="35"/>
    </row>
    <row r="62" customFormat="false" ht="15" hidden="false" customHeight="false" outlineLevel="0" collapsed="false">
      <c r="B62" s="34"/>
      <c r="C62" s="35"/>
      <c r="D62" s="35"/>
      <c r="E62" s="35"/>
      <c r="F62" s="35"/>
      <c r="G62" s="36"/>
      <c r="H62" s="37"/>
      <c r="I62" s="33" t="str">
        <f aca="false">IF(G62="","",IF(H62="Yes","Critical miss: follow up",IF(G62&gt;=Scorecard!$H$28,Scorecard!$E$28,IF(G62&gt;=Scorecard!$H$29,Scorecard!$E$29,IF(G62&gt;=Scorecard!$H$30,Scorecard!$E$30,Scorecard!$E$31)))))</f>
        <v/>
      </c>
      <c r="J62" s="35"/>
    </row>
    <row r="63" customFormat="false" ht="15" hidden="false" customHeight="false" outlineLevel="0" collapsed="false">
      <c r="B63" s="34"/>
      <c r="C63" s="35"/>
      <c r="D63" s="35"/>
      <c r="E63" s="35"/>
      <c r="F63" s="35"/>
      <c r="G63" s="36"/>
      <c r="H63" s="37"/>
      <c r="I63" s="33" t="str">
        <f aca="false">IF(G63="","",IF(H63="Yes","Critical miss: follow up",IF(G63&gt;=Scorecard!$H$28,Scorecard!$E$28,IF(G63&gt;=Scorecard!$H$29,Scorecard!$E$29,IF(G63&gt;=Scorecard!$H$30,Scorecard!$E$30,Scorecard!$E$31)))))</f>
        <v/>
      </c>
      <c r="J63" s="35"/>
    </row>
    <row r="64" customFormat="false" ht="15" hidden="false" customHeight="false" outlineLevel="0" collapsed="false">
      <c r="B64" s="34"/>
      <c r="C64" s="35"/>
      <c r="D64" s="35"/>
      <c r="E64" s="35"/>
      <c r="F64" s="35"/>
      <c r="G64" s="36"/>
      <c r="H64" s="37"/>
      <c r="I64" s="33" t="str">
        <f aca="false">IF(G64="","",IF(H64="Yes","Critical miss: follow up",IF(G64&gt;=Scorecard!$H$28,Scorecard!$E$28,IF(G64&gt;=Scorecard!$H$29,Scorecard!$E$29,IF(G64&gt;=Scorecard!$H$30,Scorecard!$E$30,Scorecard!$E$31)))))</f>
        <v/>
      </c>
      <c r="J64" s="35"/>
    </row>
    <row r="65" customFormat="false" ht="15" hidden="false" customHeight="false" outlineLevel="0" collapsed="false">
      <c r="B65" s="34"/>
      <c r="C65" s="35"/>
      <c r="D65" s="35"/>
      <c r="E65" s="35"/>
      <c r="F65" s="35"/>
      <c r="G65" s="36"/>
      <c r="H65" s="37"/>
      <c r="I65" s="33" t="str">
        <f aca="false">IF(G65="","",IF(H65="Yes","Critical miss: follow up",IF(G65&gt;=Scorecard!$H$28,Scorecard!$E$28,IF(G65&gt;=Scorecard!$H$29,Scorecard!$E$29,IF(G65&gt;=Scorecard!$H$30,Scorecard!$E$30,Scorecard!$E$31)))))</f>
        <v/>
      </c>
      <c r="J65" s="35"/>
    </row>
    <row r="66" customFormat="false" ht="15" hidden="false" customHeight="false" outlineLevel="0" collapsed="false">
      <c r="B66" s="34"/>
      <c r="C66" s="35"/>
      <c r="D66" s="35"/>
      <c r="E66" s="35"/>
      <c r="F66" s="35"/>
      <c r="G66" s="36"/>
      <c r="H66" s="37"/>
      <c r="I66" s="33" t="str">
        <f aca="false">IF(G66="","",IF(H66="Yes","Critical miss: follow up",IF(G66&gt;=Scorecard!$H$28,Scorecard!$E$28,IF(G66&gt;=Scorecard!$H$29,Scorecard!$E$29,IF(G66&gt;=Scorecard!$H$30,Scorecard!$E$30,Scorecard!$E$31)))))</f>
        <v/>
      </c>
      <c r="J66" s="35"/>
    </row>
    <row r="67" customFormat="false" ht="15" hidden="false" customHeight="false" outlineLevel="0" collapsed="false">
      <c r="B67" s="34"/>
      <c r="C67" s="35"/>
      <c r="D67" s="35"/>
      <c r="E67" s="35"/>
      <c r="F67" s="35"/>
      <c r="G67" s="36"/>
      <c r="H67" s="37"/>
      <c r="I67" s="33" t="str">
        <f aca="false">IF(G67="","",IF(H67="Yes","Critical miss: follow up",IF(G67&gt;=Scorecard!$H$28,Scorecard!$E$28,IF(G67&gt;=Scorecard!$H$29,Scorecard!$E$29,IF(G67&gt;=Scorecard!$H$30,Scorecard!$E$30,Scorecard!$E$31)))))</f>
        <v/>
      </c>
      <c r="J67" s="35"/>
    </row>
    <row r="68" customFormat="false" ht="15" hidden="false" customHeight="false" outlineLevel="0" collapsed="false">
      <c r="B68" s="34"/>
      <c r="C68" s="35"/>
      <c r="D68" s="35"/>
      <c r="E68" s="35"/>
      <c r="F68" s="35"/>
      <c r="G68" s="36"/>
      <c r="H68" s="37"/>
      <c r="I68" s="33" t="str">
        <f aca="false">IF(G68="","",IF(H68="Yes","Critical miss: follow up",IF(G68&gt;=Scorecard!$H$28,Scorecard!$E$28,IF(G68&gt;=Scorecard!$H$29,Scorecard!$E$29,IF(G68&gt;=Scorecard!$H$30,Scorecard!$E$30,Scorecard!$E$31)))))</f>
        <v/>
      </c>
      <c r="J68" s="35"/>
    </row>
    <row r="69" customFormat="false" ht="15" hidden="false" customHeight="false" outlineLevel="0" collapsed="false">
      <c r="B69" s="34"/>
      <c r="C69" s="35"/>
      <c r="D69" s="35"/>
      <c r="E69" s="35"/>
      <c r="F69" s="35"/>
      <c r="G69" s="36"/>
      <c r="H69" s="37"/>
      <c r="I69" s="33" t="str">
        <f aca="false">IF(G69="","",IF(H69="Yes","Critical miss: follow up",IF(G69&gt;=Scorecard!$H$28,Scorecard!$E$28,IF(G69&gt;=Scorecard!$H$29,Scorecard!$E$29,IF(G69&gt;=Scorecard!$H$30,Scorecard!$E$30,Scorecard!$E$31)))))</f>
        <v/>
      </c>
      <c r="J69" s="35"/>
    </row>
    <row r="70" customFormat="false" ht="15" hidden="false" customHeight="false" outlineLevel="0" collapsed="false">
      <c r="B70" s="34"/>
      <c r="C70" s="35"/>
      <c r="D70" s="35"/>
      <c r="E70" s="35"/>
      <c r="F70" s="35"/>
      <c r="G70" s="36"/>
      <c r="H70" s="37"/>
      <c r="I70" s="33" t="str">
        <f aca="false">IF(G70="","",IF(H70="Yes","Critical miss: follow up",IF(G70&gt;=Scorecard!$H$28,Scorecard!$E$28,IF(G70&gt;=Scorecard!$H$29,Scorecard!$E$29,IF(G70&gt;=Scorecard!$H$30,Scorecard!$E$30,Scorecard!$E$31)))))</f>
        <v/>
      </c>
      <c r="J70" s="35"/>
    </row>
    <row r="71" customFormat="false" ht="15" hidden="false" customHeight="false" outlineLevel="0" collapsed="false">
      <c r="B71" s="34"/>
      <c r="C71" s="35"/>
      <c r="D71" s="35"/>
      <c r="E71" s="35"/>
      <c r="F71" s="35"/>
      <c r="G71" s="36"/>
      <c r="H71" s="37"/>
      <c r="I71" s="33" t="str">
        <f aca="false">IF(G71="","",IF(H71="Yes","Critical miss: follow up",IF(G71&gt;=Scorecard!$H$28,Scorecard!$E$28,IF(G71&gt;=Scorecard!$H$29,Scorecard!$E$29,IF(G71&gt;=Scorecard!$H$30,Scorecard!$E$30,Scorecard!$E$31)))))</f>
        <v/>
      </c>
      <c r="J71" s="35"/>
    </row>
    <row r="72" customFormat="false" ht="15" hidden="false" customHeight="false" outlineLevel="0" collapsed="false">
      <c r="B72" s="34"/>
      <c r="C72" s="35"/>
      <c r="D72" s="35"/>
      <c r="E72" s="35"/>
      <c r="F72" s="35"/>
      <c r="G72" s="36"/>
      <c r="H72" s="37"/>
      <c r="I72" s="33" t="str">
        <f aca="false">IF(G72="","",IF(H72="Yes","Critical miss: follow up",IF(G72&gt;=Scorecard!$H$28,Scorecard!$E$28,IF(G72&gt;=Scorecard!$H$29,Scorecard!$E$29,IF(G72&gt;=Scorecard!$H$30,Scorecard!$E$30,Scorecard!$E$31)))))</f>
        <v/>
      </c>
      <c r="J72" s="35"/>
    </row>
    <row r="73" customFormat="false" ht="15" hidden="false" customHeight="false" outlineLevel="0" collapsed="false">
      <c r="B73" s="34"/>
      <c r="C73" s="35"/>
      <c r="D73" s="35"/>
      <c r="E73" s="35"/>
      <c r="F73" s="35"/>
      <c r="G73" s="36"/>
      <c r="H73" s="37"/>
      <c r="I73" s="33" t="str">
        <f aca="false">IF(G73="","",IF(H73="Yes","Critical miss: follow up",IF(G73&gt;=Scorecard!$H$28,Scorecard!$E$28,IF(G73&gt;=Scorecard!$H$29,Scorecard!$E$29,IF(G73&gt;=Scorecard!$H$30,Scorecard!$E$30,Scorecard!$E$31)))))</f>
        <v/>
      </c>
      <c r="J73" s="35"/>
    </row>
    <row r="74" customFormat="false" ht="15" hidden="false" customHeight="false" outlineLevel="0" collapsed="false">
      <c r="B74" s="34"/>
      <c r="C74" s="35"/>
      <c r="D74" s="35"/>
      <c r="E74" s="35"/>
      <c r="F74" s="35"/>
      <c r="G74" s="36"/>
      <c r="H74" s="37"/>
      <c r="I74" s="33" t="str">
        <f aca="false">IF(G74="","",IF(H74="Yes","Critical miss: follow up",IF(G74&gt;=Scorecard!$H$28,Scorecard!$E$28,IF(G74&gt;=Scorecard!$H$29,Scorecard!$E$29,IF(G74&gt;=Scorecard!$H$30,Scorecard!$E$30,Scorecard!$E$31)))))</f>
        <v/>
      </c>
      <c r="J74" s="35"/>
    </row>
    <row r="75" customFormat="false" ht="15" hidden="false" customHeight="false" outlineLevel="0" collapsed="false">
      <c r="B75" s="34"/>
      <c r="C75" s="35"/>
      <c r="D75" s="35"/>
      <c r="E75" s="35"/>
      <c r="F75" s="35"/>
      <c r="G75" s="36"/>
      <c r="H75" s="37"/>
      <c r="I75" s="33" t="str">
        <f aca="false">IF(G75="","",IF(H75="Yes","Critical miss: follow up",IF(G75&gt;=Scorecard!$H$28,Scorecard!$E$28,IF(G75&gt;=Scorecard!$H$29,Scorecard!$E$29,IF(G75&gt;=Scorecard!$H$30,Scorecard!$E$30,Scorecard!$E$31)))))</f>
        <v/>
      </c>
      <c r="J75" s="35"/>
    </row>
    <row r="76" customFormat="false" ht="15" hidden="false" customHeight="false" outlineLevel="0" collapsed="false">
      <c r="B76" s="34"/>
      <c r="C76" s="35"/>
      <c r="D76" s="35"/>
      <c r="E76" s="35"/>
      <c r="F76" s="35"/>
      <c r="G76" s="36"/>
      <c r="H76" s="37"/>
      <c r="I76" s="33" t="str">
        <f aca="false">IF(G76="","",IF(H76="Yes","Critical miss: follow up",IF(G76&gt;=Scorecard!$H$28,Scorecard!$E$28,IF(G76&gt;=Scorecard!$H$29,Scorecard!$E$29,IF(G76&gt;=Scorecard!$H$30,Scorecard!$E$30,Scorecard!$E$31)))))</f>
        <v/>
      </c>
      <c r="J76" s="35"/>
    </row>
    <row r="77" customFormat="false" ht="15" hidden="false" customHeight="false" outlineLevel="0" collapsed="false">
      <c r="B77" s="34"/>
      <c r="C77" s="35"/>
      <c r="D77" s="35"/>
      <c r="E77" s="35"/>
      <c r="F77" s="35"/>
      <c r="G77" s="36"/>
      <c r="H77" s="37"/>
      <c r="I77" s="33" t="str">
        <f aca="false">IF(G77="","",IF(H77="Yes","Critical miss: follow up",IF(G77&gt;=Scorecard!$H$28,Scorecard!$E$28,IF(G77&gt;=Scorecard!$H$29,Scorecard!$E$29,IF(G77&gt;=Scorecard!$H$30,Scorecard!$E$30,Scorecard!$E$31)))))</f>
        <v/>
      </c>
      <c r="J77" s="35"/>
    </row>
    <row r="78" customFormat="false" ht="15" hidden="false" customHeight="false" outlineLevel="0" collapsed="false">
      <c r="B78" s="34"/>
      <c r="C78" s="35"/>
      <c r="D78" s="35"/>
      <c r="E78" s="35"/>
      <c r="F78" s="35"/>
      <c r="G78" s="36"/>
      <c r="H78" s="37"/>
      <c r="I78" s="33" t="str">
        <f aca="false">IF(G78="","",IF(H78="Yes","Critical miss: follow up",IF(G78&gt;=Scorecard!$H$28,Scorecard!$E$28,IF(G78&gt;=Scorecard!$H$29,Scorecard!$E$29,IF(G78&gt;=Scorecard!$H$30,Scorecard!$E$30,Scorecard!$E$31)))))</f>
        <v/>
      </c>
      <c r="J78" s="35"/>
    </row>
    <row r="79" customFormat="false" ht="15" hidden="false" customHeight="false" outlineLevel="0" collapsed="false">
      <c r="B79" s="34"/>
      <c r="C79" s="35"/>
      <c r="D79" s="35"/>
      <c r="E79" s="35"/>
      <c r="F79" s="35"/>
      <c r="G79" s="36"/>
      <c r="H79" s="37"/>
      <c r="I79" s="33" t="str">
        <f aca="false">IF(G79="","",IF(H79="Yes","Critical miss: follow up",IF(G79&gt;=Scorecard!$H$28,Scorecard!$E$28,IF(G79&gt;=Scorecard!$H$29,Scorecard!$E$29,IF(G79&gt;=Scorecard!$H$30,Scorecard!$E$30,Scorecard!$E$31)))))</f>
        <v/>
      </c>
      <c r="J79" s="35"/>
    </row>
    <row r="80" customFormat="false" ht="15" hidden="false" customHeight="false" outlineLevel="0" collapsed="false">
      <c r="B80" s="34"/>
      <c r="C80" s="35"/>
      <c r="D80" s="35"/>
      <c r="E80" s="35"/>
      <c r="F80" s="35"/>
      <c r="G80" s="36"/>
      <c r="H80" s="37"/>
      <c r="I80" s="33" t="str">
        <f aca="false">IF(G80="","",IF(H80="Yes","Critical miss: follow up",IF(G80&gt;=Scorecard!$H$28,Scorecard!$E$28,IF(G80&gt;=Scorecard!$H$29,Scorecard!$E$29,IF(G80&gt;=Scorecard!$H$30,Scorecard!$E$30,Scorecard!$E$31)))))</f>
        <v/>
      </c>
      <c r="J80" s="35"/>
    </row>
    <row r="81" customFormat="false" ht="15" hidden="false" customHeight="false" outlineLevel="0" collapsed="false">
      <c r="B81" s="34"/>
      <c r="C81" s="35"/>
      <c r="D81" s="35"/>
      <c r="E81" s="35"/>
      <c r="F81" s="35"/>
      <c r="G81" s="36"/>
      <c r="H81" s="37"/>
      <c r="I81" s="33" t="str">
        <f aca="false">IF(G81="","",IF(H81="Yes","Critical miss: follow up",IF(G81&gt;=Scorecard!$H$28,Scorecard!$E$28,IF(G81&gt;=Scorecard!$H$29,Scorecard!$E$29,IF(G81&gt;=Scorecard!$H$30,Scorecard!$E$30,Scorecard!$E$31)))))</f>
        <v/>
      </c>
      <c r="J81" s="35"/>
    </row>
    <row r="82" customFormat="false" ht="15" hidden="false" customHeight="false" outlineLevel="0" collapsed="false">
      <c r="B82" s="34"/>
      <c r="C82" s="35"/>
      <c r="D82" s="35"/>
      <c r="E82" s="35"/>
      <c r="F82" s="35"/>
      <c r="G82" s="36"/>
      <c r="H82" s="37"/>
      <c r="I82" s="33" t="str">
        <f aca="false">IF(G82="","",IF(H82="Yes","Critical miss: follow up",IF(G82&gt;=Scorecard!$H$28,Scorecard!$E$28,IF(G82&gt;=Scorecard!$H$29,Scorecard!$E$29,IF(G82&gt;=Scorecard!$H$30,Scorecard!$E$30,Scorecard!$E$31)))))</f>
        <v/>
      </c>
      <c r="J82" s="35"/>
    </row>
    <row r="83" customFormat="false" ht="15" hidden="false" customHeight="false" outlineLevel="0" collapsed="false">
      <c r="B83" s="34"/>
      <c r="C83" s="35"/>
      <c r="D83" s="35"/>
      <c r="E83" s="35"/>
      <c r="F83" s="35"/>
      <c r="G83" s="36"/>
      <c r="H83" s="37"/>
      <c r="I83" s="33" t="str">
        <f aca="false">IF(G83="","",IF(H83="Yes","Critical miss: follow up",IF(G83&gt;=Scorecard!$H$28,Scorecard!$E$28,IF(G83&gt;=Scorecard!$H$29,Scorecard!$E$29,IF(G83&gt;=Scorecard!$H$30,Scorecard!$E$30,Scorecard!$E$31)))))</f>
        <v/>
      </c>
      <c r="J83" s="35"/>
    </row>
    <row r="84" customFormat="false" ht="15" hidden="false" customHeight="false" outlineLevel="0" collapsed="false">
      <c r="B84" s="34"/>
      <c r="C84" s="35"/>
      <c r="D84" s="35"/>
      <c r="E84" s="35"/>
      <c r="F84" s="35"/>
      <c r="G84" s="36"/>
      <c r="H84" s="37"/>
      <c r="I84" s="33" t="str">
        <f aca="false">IF(G84="","",IF(H84="Yes","Critical miss: follow up",IF(G84&gt;=Scorecard!$H$28,Scorecard!$E$28,IF(G84&gt;=Scorecard!$H$29,Scorecard!$E$29,IF(G84&gt;=Scorecard!$H$30,Scorecard!$E$30,Scorecard!$E$31)))))</f>
        <v/>
      </c>
      <c r="J84" s="35"/>
    </row>
    <row r="85" customFormat="false" ht="15" hidden="false" customHeight="false" outlineLevel="0" collapsed="false">
      <c r="B85" s="34"/>
      <c r="C85" s="35"/>
      <c r="D85" s="35"/>
      <c r="E85" s="35"/>
      <c r="F85" s="35"/>
      <c r="G85" s="36"/>
      <c r="H85" s="37"/>
      <c r="I85" s="33" t="str">
        <f aca="false">IF(G85="","",IF(H85="Yes","Critical miss: follow up",IF(G85&gt;=Scorecard!$H$28,Scorecard!$E$28,IF(G85&gt;=Scorecard!$H$29,Scorecard!$E$29,IF(G85&gt;=Scorecard!$H$30,Scorecard!$E$30,Scorecard!$E$31)))))</f>
        <v/>
      </c>
      <c r="J85" s="35"/>
    </row>
    <row r="86" customFormat="false" ht="15" hidden="false" customHeight="false" outlineLevel="0" collapsed="false">
      <c r="B86" s="34"/>
      <c r="C86" s="35"/>
      <c r="D86" s="35"/>
      <c r="E86" s="35"/>
      <c r="F86" s="35"/>
      <c r="G86" s="36"/>
      <c r="H86" s="37"/>
      <c r="I86" s="33" t="str">
        <f aca="false">IF(G86="","",IF(H86="Yes","Critical miss: follow up",IF(G86&gt;=Scorecard!$H$28,Scorecard!$E$28,IF(G86&gt;=Scorecard!$H$29,Scorecard!$E$29,IF(G86&gt;=Scorecard!$H$30,Scorecard!$E$30,Scorecard!$E$31)))))</f>
        <v/>
      </c>
      <c r="J86" s="35"/>
    </row>
    <row r="87" customFormat="false" ht="15" hidden="false" customHeight="false" outlineLevel="0" collapsed="false">
      <c r="B87" s="34"/>
      <c r="C87" s="35"/>
      <c r="D87" s="35"/>
      <c r="E87" s="35"/>
      <c r="F87" s="35"/>
      <c r="G87" s="36"/>
      <c r="H87" s="37"/>
      <c r="I87" s="33" t="str">
        <f aca="false">IF(G87="","",IF(H87="Yes","Critical miss: follow up",IF(G87&gt;=Scorecard!$H$28,Scorecard!$E$28,IF(G87&gt;=Scorecard!$H$29,Scorecard!$E$29,IF(G87&gt;=Scorecard!$H$30,Scorecard!$E$30,Scorecard!$E$31)))))</f>
        <v/>
      </c>
      <c r="J87" s="35"/>
    </row>
    <row r="88" customFormat="false" ht="15" hidden="false" customHeight="false" outlineLevel="0" collapsed="false">
      <c r="B88" s="34"/>
      <c r="C88" s="35"/>
      <c r="D88" s="35"/>
      <c r="E88" s="35"/>
      <c r="F88" s="35"/>
      <c r="G88" s="36"/>
      <c r="H88" s="37"/>
      <c r="I88" s="33" t="str">
        <f aca="false">IF(G88="","",IF(H88="Yes","Critical miss: follow up",IF(G88&gt;=Scorecard!$H$28,Scorecard!$E$28,IF(G88&gt;=Scorecard!$H$29,Scorecard!$E$29,IF(G88&gt;=Scorecard!$H$30,Scorecard!$E$30,Scorecard!$E$31)))))</f>
        <v/>
      </c>
      <c r="J88" s="35"/>
    </row>
    <row r="89" customFormat="false" ht="15" hidden="false" customHeight="false" outlineLevel="0" collapsed="false">
      <c r="B89" s="34"/>
      <c r="C89" s="35"/>
      <c r="D89" s="35"/>
      <c r="E89" s="35"/>
      <c r="F89" s="35"/>
      <c r="G89" s="36"/>
      <c r="H89" s="37"/>
      <c r="I89" s="33" t="str">
        <f aca="false">IF(G89="","",IF(H89="Yes","Critical miss: follow up",IF(G89&gt;=Scorecard!$H$28,Scorecard!$E$28,IF(G89&gt;=Scorecard!$H$29,Scorecard!$E$29,IF(G89&gt;=Scorecard!$H$30,Scorecard!$E$30,Scorecard!$E$31)))))</f>
        <v/>
      </c>
      <c r="J89" s="35"/>
    </row>
    <row r="90" customFormat="false" ht="15" hidden="false" customHeight="false" outlineLevel="0" collapsed="false">
      <c r="B90" s="34"/>
      <c r="C90" s="35"/>
      <c r="D90" s="35"/>
      <c r="E90" s="35"/>
      <c r="F90" s="35"/>
      <c r="G90" s="36"/>
      <c r="H90" s="37"/>
      <c r="I90" s="33" t="str">
        <f aca="false">IF(G90="","",IF(H90="Yes","Critical miss: follow up",IF(G90&gt;=Scorecard!$H$28,Scorecard!$E$28,IF(G90&gt;=Scorecard!$H$29,Scorecard!$E$29,IF(G90&gt;=Scorecard!$H$30,Scorecard!$E$30,Scorecard!$E$31)))))</f>
        <v/>
      </c>
      <c r="J90" s="35"/>
    </row>
    <row r="91" customFormat="false" ht="15" hidden="false" customHeight="false" outlineLevel="0" collapsed="false">
      <c r="B91" s="34"/>
      <c r="C91" s="35"/>
      <c r="D91" s="35"/>
      <c r="E91" s="35"/>
      <c r="F91" s="35"/>
      <c r="G91" s="36"/>
      <c r="H91" s="37"/>
      <c r="I91" s="33" t="str">
        <f aca="false">IF(G91="","",IF(H91="Yes","Critical miss: follow up",IF(G91&gt;=Scorecard!$H$28,Scorecard!$E$28,IF(G91&gt;=Scorecard!$H$29,Scorecard!$E$29,IF(G91&gt;=Scorecard!$H$30,Scorecard!$E$30,Scorecard!$E$31)))))</f>
        <v/>
      </c>
      <c r="J91" s="35"/>
    </row>
    <row r="92" customFormat="false" ht="15" hidden="false" customHeight="false" outlineLevel="0" collapsed="false">
      <c r="B92" s="34"/>
      <c r="C92" s="35"/>
      <c r="D92" s="35"/>
      <c r="E92" s="35"/>
      <c r="F92" s="35"/>
      <c r="G92" s="36"/>
      <c r="H92" s="37"/>
      <c r="I92" s="33" t="str">
        <f aca="false">IF(G92="","",IF(H92="Yes","Critical miss: follow up",IF(G92&gt;=Scorecard!$H$28,Scorecard!$E$28,IF(G92&gt;=Scorecard!$H$29,Scorecard!$E$29,IF(G92&gt;=Scorecard!$H$30,Scorecard!$E$30,Scorecard!$E$31)))))</f>
        <v/>
      </c>
      <c r="J92" s="35"/>
    </row>
    <row r="93" customFormat="false" ht="15" hidden="false" customHeight="false" outlineLevel="0" collapsed="false">
      <c r="B93" s="34"/>
      <c r="C93" s="35"/>
      <c r="D93" s="35"/>
      <c r="E93" s="35"/>
      <c r="F93" s="35"/>
      <c r="G93" s="36"/>
      <c r="H93" s="37"/>
      <c r="I93" s="33" t="str">
        <f aca="false">IF(G93="","",IF(H93="Yes","Critical miss: follow up",IF(G93&gt;=Scorecard!$H$28,Scorecard!$E$28,IF(G93&gt;=Scorecard!$H$29,Scorecard!$E$29,IF(G93&gt;=Scorecard!$H$30,Scorecard!$E$30,Scorecard!$E$31)))))</f>
        <v/>
      </c>
      <c r="J93" s="35"/>
    </row>
    <row r="94" customFormat="false" ht="15" hidden="false" customHeight="false" outlineLevel="0" collapsed="false">
      <c r="B94" s="34"/>
      <c r="C94" s="35"/>
      <c r="D94" s="35"/>
      <c r="E94" s="35"/>
      <c r="F94" s="35"/>
      <c r="G94" s="36"/>
      <c r="H94" s="37"/>
      <c r="I94" s="33" t="str">
        <f aca="false">IF(G94="","",IF(H94="Yes","Critical miss: follow up",IF(G94&gt;=Scorecard!$H$28,Scorecard!$E$28,IF(G94&gt;=Scorecard!$H$29,Scorecard!$E$29,IF(G94&gt;=Scorecard!$H$30,Scorecard!$E$30,Scorecard!$E$31)))))</f>
        <v/>
      </c>
      <c r="J94" s="35"/>
    </row>
    <row r="95" customFormat="false" ht="15" hidden="false" customHeight="false" outlineLevel="0" collapsed="false">
      <c r="B95" s="34"/>
      <c r="C95" s="35"/>
      <c r="D95" s="35"/>
      <c r="E95" s="35"/>
      <c r="F95" s="35"/>
      <c r="G95" s="36"/>
      <c r="H95" s="37"/>
      <c r="I95" s="33" t="str">
        <f aca="false">IF(G95="","",IF(H95="Yes","Critical miss: follow up",IF(G95&gt;=Scorecard!$H$28,Scorecard!$E$28,IF(G95&gt;=Scorecard!$H$29,Scorecard!$E$29,IF(G95&gt;=Scorecard!$H$30,Scorecard!$E$30,Scorecard!$E$31)))))</f>
        <v/>
      </c>
      <c r="J95" s="35"/>
    </row>
    <row r="96" customFormat="false" ht="15" hidden="false" customHeight="false" outlineLevel="0" collapsed="false">
      <c r="B96" s="34"/>
      <c r="C96" s="35"/>
      <c r="D96" s="35"/>
      <c r="E96" s="35"/>
      <c r="F96" s="35"/>
      <c r="G96" s="36"/>
      <c r="H96" s="37"/>
      <c r="I96" s="33" t="str">
        <f aca="false">IF(G96="","",IF(H96="Yes","Critical miss: follow up",IF(G96&gt;=Scorecard!$H$28,Scorecard!$E$28,IF(G96&gt;=Scorecard!$H$29,Scorecard!$E$29,IF(G96&gt;=Scorecard!$H$30,Scorecard!$E$30,Scorecard!$E$31)))))</f>
        <v/>
      </c>
      <c r="J96" s="35"/>
    </row>
    <row r="97" customFormat="false" ht="15" hidden="false" customHeight="false" outlineLevel="0" collapsed="false">
      <c r="B97" s="34"/>
      <c r="C97" s="35"/>
      <c r="D97" s="35"/>
      <c r="E97" s="35"/>
      <c r="F97" s="35"/>
      <c r="G97" s="36"/>
      <c r="H97" s="37"/>
      <c r="I97" s="33" t="str">
        <f aca="false">IF(G97="","",IF(H97="Yes","Critical miss: follow up",IF(G97&gt;=Scorecard!$H$28,Scorecard!$E$28,IF(G97&gt;=Scorecard!$H$29,Scorecard!$E$29,IF(G97&gt;=Scorecard!$H$30,Scorecard!$E$30,Scorecard!$E$31)))))</f>
        <v/>
      </c>
      <c r="J97" s="35"/>
    </row>
    <row r="98" customFormat="false" ht="15" hidden="false" customHeight="false" outlineLevel="0" collapsed="false">
      <c r="B98" s="34"/>
      <c r="C98" s="35"/>
      <c r="D98" s="35"/>
      <c r="E98" s="35"/>
      <c r="F98" s="35"/>
      <c r="G98" s="36"/>
      <c r="H98" s="37"/>
      <c r="I98" s="33" t="str">
        <f aca="false">IF(G98="","",IF(H98="Yes","Critical miss: follow up",IF(G98&gt;=Scorecard!$H$28,Scorecard!$E$28,IF(G98&gt;=Scorecard!$H$29,Scorecard!$E$29,IF(G98&gt;=Scorecard!$H$30,Scorecard!$E$30,Scorecard!$E$31)))))</f>
        <v/>
      </c>
      <c r="J98" s="35"/>
    </row>
    <row r="99" customFormat="false" ht="15" hidden="false" customHeight="false" outlineLevel="0" collapsed="false">
      <c r="B99" s="34"/>
      <c r="C99" s="35"/>
      <c r="D99" s="35"/>
      <c r="E99" s="35"/>
      <c r="F99" s="35"/>
      <c r="G99" s="36"/>
      <c r="H99" s="37"/>
      <c r="I99" s="33" t="str">
        <f aca="false">IF(G99="","",IF(H99="Yes","Critical miss: follow up",IF(G99&gt;=Scorecard!$H$28,Scorecard!$E$28,IF(G99&gt;=Scorecard!$H$29,Scorecard!$E$29,IF(G99&gt;=Scorecard!$H$30,Scorecard!$E$30,Scorecard!$E$31)))))</f>
        <v/>
      </c>
      <c r="J99" s="35"/>
    </row>
    <row r="100" customFormat="false" ht="15" hidden="false" customHeight="false" outlineLevel="0" collapsed="false">
      <c r="B100" s="34"/>
      <c r="C100" s="35"/>
      <c r="D100" s="35"/>
      <c r="E100" s="35"/>
      <c r="F100" s="35"/>
      <c r="G100" s="36"/>
      <c r="H100" s="37"/>
      <c r="I100" s="33" t="str">
        <f aca="false">IF(G100="","",IF(H100="Yes","Critical miss: follow up",IF(G100&gt;=Scorecard!$H$28,Scorecard!$E$28,IF(G100&gt;=Scorecard!$H$29,Scorecard!$E$29,IF(G100&gt;=Scorecard!$H$30,Scorecard!$E$30,Scorecard!$E$31)))))</f>
        <v/>
      </c>
      <c r="J100" s="35"/>
    </row>
    <row r="101" customFormat="false" ht="15" hidden="false" customHeight="false" outlineLevel="0" collapsed="false">
      <c r="B101" s="34"/>
      <c r="C101" s="35"/>
      <c r="D101" s="35"/>
      <c r="E101" s="35"/>
      <c r="F101" s="35"/>
      <c r="G101" s="36"/>
      <c r="H101" s="37"/>
      <c r="I101" s="33" t="str">
        <f aca="false">IF(G101="","",IF(H101="Yes","Critical miss: follow up",IF(G101&gt;=Scorecard!$H$28,Scorecard!$E$28,IF(G101&gt;=Scorecard!$H$29,Scorecard!$E$29,IF(G101&gt;=Scorecard!$H$30,Scorecard!$E$30,Scorecard!$E$31)))))</f>
        <v/>
      </c>
      <c r="J101" s="35"/>
    </row>
    <row r="102" customFormat="false" ht="15" hidden="false" customHeight="false" outlineLevel="0" collapsed="false">
      <c r="B102" s="34"/>
      <c r="C102" s="35"/>
      <c r="D102" s="35"/>
      <c r="E102" s="35"/>
      <c r="F102" s="35"/>
      <c r="G102" s="36"/>
      <c r="H102" s="37"/>
      <c r="I102" s="33" t="str">
        <f aca="false">IF(G102="","",IF(H102="Yes","Critical miss: follow up",IF(G102&gt;=Scorecard!$H$28,Scorecard!$E$28,IF(G102&gt;=Scorecard!$H$29,Scorecard!$E$29,IF(G102&gt;=Scorecard!$H$30,Scorecard!$E$30,Scorecard!$E$31)))))</f>
        <v/>
      </c>
      <c r="J102" s="35"/>
    </row>
    <row r="103" customFormat="false" ht="15" hidden="false" customHeight="false" outlineLevel="0" collapsed="false">
      <c r="B103" s="34"/>
      <c r="C103" s="35"/>
      <c r="D103" s="35"/>
      <c r="E103" s="35"/>
      <c r="F103" s="35"/>
      <c r="G103" s="36"/>
      <c r="H103" s="37"/>
      <c r="I103" s="33" t="str">
        <f aca="false">IF(G103="","",IF(H103="Yes","Critical miss: follow up",IF(G103&gt;=Scorecard!$H$28,Scorecard!$E$28,IF(G103&gt;=Scorecard!$H$29,Scorecard!$E$29,IF(G103&gt;=Scorecard!$H$30,Scorecard!$E$30,Scorecard!$E$31)))))</f>
        <v/>
      </c>
      <c r="J103" s="35"/>
    </row>
    <row r="104" customFormat="false" ht="15" hidden="false" customHeight="false" outlineLevel="0" collapsed="false">
      <c r="B104" s="34"/>
      <c r="C104" s="35"/>
      <c r="D104" s="35"/>
      <c r="E104" s="35"/>
      <c r="F104" s="35"/>
      <c r="G104" s="36"/>
      <c r="H104" s="37"/>
      <c r="I104" s="33" t="str">
        <f aca="false">IF(G104="","",IF(H104="Yes","Critical miss: follow up",IF(G104&gt;=Scorecard!$H$28,Scorecard!$E$28,IF(G104&gt;=Scorecard!$H$29,Scorecard!$E$29,IF(G104&gt;=Scorecard!$H$30,Scorecard!$E$30,Scorecard!$E$31)))))</f>
        <v/>
      </c>
      <c r="J104" s="35"/>
    </row>
  </sheetData>
  <mergeCells count="2">
    <mergeCell ref="B1:J1"/>
    <mergeCell ref="B2:J2"/>
  </mergeCells>
  <conditionalFormatting sqref="I5:I104">
    <cfRule type="cellIs" priority="2" operator="equal" aboveAverage="0" equalAverage="0" bottom="0" percent="0" rank="0" text="" dxfId="0">
      <formula>"Critical miss: follow up"</formula>
    </cfRule>
  </conditionalFormatting>
  <dataValidations count="2">
    <dataValidation allowBlank="true" errorStyle="stop" operator="between" showDropDown="false" showErrorMessage="false" showInputMessage="false" sqref="H5:H104" type="list">
      <formula1>"Yes,No"</formula1>
      <formula2>0</formula2>
    </dataValidation>
    <dataValidation allowBlank="true" error="Enter the score as a percent, such as 87%." errorStyle="stop" errorTitle="Score" operator="between" showDropDown="false" showErrorMessage="false" showInputMessage="false" sqref="G5:G10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2D3E"/>
    <pageSetUpPr fitToPage="false"/>
  </sheetPr>
  <dimension ref="B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24"/>
  </cols>
  <sheetData>
    <row r="1" customFormat="false" ht="33.75" hidden="false" customHeight="true" outlineLevel="0" collapsed="false">
      <c r="B1" s="6" t="s">
        <v>90</v>
      </c>
      <c r="C1" s="6"/>
      <c r="D1" s="6"/>
      <c r="E1" s="6"/>
      <c r="F1" s="6"/>
    </row>
    <row r="2" customFormat="false" ht="15" hidden="false" customHeight="false" outlineLevel="0" collapsed="false">
      <c r="B2" s="7" t="s">
        <v>91</v>
      </c>
      <c r="C2" s="7"/>
      <c r="D2" s="7"/>
      <c r="E2" s="7"/>
      <c r="F2" s="7"/>
    </row>
    <row r="4" customFormat="false" ht="15" hidden="false" customHeight="false" outlineLevel="0" collapsed="false">
      <c r="B4" s="12" t="s">
        <v>22</v>
      </c>
      <c r="C4" s="12" t="s">
        <v>92</v>
      </c>
      <c r="D4" s="12" t="s">
        <v>93</v>
      </c>
      <c r="E4" s="12" t="s">
        <v>94</v>
      </c>
      <c r="F4" s="12" t="s">
        <v>95</v>
      </c>
    </row>
    <row r="5" customFormat="false" ht="15" hidden="false" customHeight="false" outlineLevel="0" collapsed="false">
      <c r="B5" s="38" t="s">
        <v>85</v>
      </c>
      <c r="C5" s="17" t="n">
        <f aca="false">IF(B5="","",COUNTIFS(Tracker!$C$5:$C$104,B5,Tracker!$G$5:$G$104,"&lt;&gt;"))</f>
        <v>1</v>
      </c>
      <c r="D5" s="39" t="n">
        <f aca="false">IF(OR(B5="",C5=0),"",AVERAGEIFS(Tracker!$G$5:$G$104,Tracker!$C$5:$C$104,B5))</f>
        <v>0.875</v>
      </c>
      <c r="E5" s="17" t="n">
        <f aca="false">IF(B5="","",COUNTIFS(Tracker!$C$5:$C$104,B5,Tracker!$H$5:$H$104,"Yes"))</f>
        <v>0</v>
      </c>
      <c r="F5" s="17" t="str">
        <f aca="false">IF(D5="","",IF(D5&gt;=Scorecard!$H$28,Scorecard!$E$28,IF(D5&gt;=Scorecard!$H$29,Scorecard!$E$29,IF(D5&gt;=Scorecard!$H$30,Scorecard!$E$30,Scorecard!$E$31))))</f>
        <v>Meets expectations</v>
      </c>
    </row>
    <row r="6" customFormat="false" ht="15" hidden="false" customHeight="false" outlineLevel="0" collapsed="false">
      <c r="B6" s="14"/>
      <c r="C6" s="17" t="str">
        <f aca="false">IF(B6="","",COUNTIFS(Tracker!$C$5:$C$104,B6,Tracker!$G$5:$G$104,"&lt;&gt;"))</f>
        <v/>
      </c>
      <c r="D6" s="39" t="str">
        <f aca="false">IF(OR(B6="",C6=0),"",AVERAGEIFS(Tracker!$G$5:$G$104,Tracker!$C$5:$C$104,B6))</f>
        <v/>
      </c>
      <c r="E6" s="17" t="str">
        <f aca="false">IF(B6="","",COUNTIFS(Tracker!$C$5:$C$104,B6,Tracker!$H$5:$H$104,"Yes"))</f>
        <v/>
      </c>
      <c r="F6" s="17" t="str">
        <f aca="false">IF(D6="","",IF(D6&gt;=Scorecard!$H$28,Scorecard!$E$28,IF(D6&gt;=Scorecard!$H$29,Scorecard!$E$29,IF(D6&gt;=Scorecard!$H$30,Scorecard!$E$30,Scorecard!$E$31))))</f>
        <v/>
      </c>
    </row>
    <row r="7" customFormat="false" ht="15" hidden="false" customHeight="false" outlineLevel="0" collapsed="false">
      <c r="B7" s="14"/>
      <c r="C7" s="17" t="str">
        <f aca="false">IF(B7="","",COUNTIFS(Tracker!$C$5:$C$104,B7,Tracker!$G$5:$G$104,"&lt;&gt;"))</f>
        <v/>
      </c>
      <c r="D7" s="39" t="str">
        <f aca="false">IF(OR(B7="",C7=0),"",AVERAGEIFS(Tracker!$G$5:$G$104,Tracker!$C$5:$C$104,B7))</f>
        <v/>
      </c>
      <c r="E7" s="17" t="str">
        <f aca="false">IF(B7="","",COUNTIFS(Tracker!$C$5:$C$104,B7,Tracker!$H$5:$H$104,"Yes"))</f>
        <v/>
      </c>
      <c r="F7" s="17" t="str">
        <f aca="false">IF(D7="","",IF(D7&gt;=Scorecard!$H$28,Scorecard!$E$28,IF(D7&gt;=Scorecard!$H$29,Scorecard!$E$29,IF(D7&gt;=Scorecard!$H$30,Scorecard!$E$30,Scorecard!$E$31))))</f>
        <v/>
      </c>
    </row>
    <row r="8" customFormat="false" ht="15" hidden="false" customHeight="false" outlineLevel="0" collapsed="false">
      <c r="B8" s="14"/>
      <c r="C8" s="17" t="str">
        <f aca="false">IF(B8="","",COUNTIFS(Tracker!$C$5:$C$104,B8,Tracker!$G$5:$G$104,"&lt;&gt;"))</f>
        <v/>
      </c>
      <c r="D8" s="39" t="str">
        <f aca="false">IF(OR(B8="",C8=0),"",AVERAGEIFS(Tracker!$G$5:$G$104,Tracker!$C$5:$C$104,B8))</f>
        <v/>
      </c>
      <c r="E8" s="17" t="str">
        <f aca="false">IF(B8="","",COUNTIFS(Tracker!$C$5:$C$104,B8,Tracker!$H$5:$H$104,"Yes"))</f>
        <v/>
      </c>
      <c r="F8" s="17" t="str">
        <f aca="false">IF(D8="","",IF(D8&gt;=Scorecard!$H$28,Scorecard!$E$28,IF(D8&gt;=Scorecard!$H$29,Scorecard!$E$29,IF(D8&gt;=Scorecard!$H$30,Scorecard!$E$30,Scorecard!$E$31))))</f>
        <v/>
      </c>
    </row>
    <row r="9" customFormat="false" ht="15" hidden="false" customHeight="false" outlineLevel="0" collapsed="false">
      <c r="B9" s="14"/>
      <c r="C9" s="17" t="str">
        <f aca="false">IF(B9="","",COUNTIFS(Tracker!$C$5:$C$104,B9,Tracker!$G$5:$G$104,"&lt;&gt;"))</f>
        <v/>
      </c>
      <c r="D9" s="39" t="str">
        <f aca="false">IF(OR(B9="",C9=0),"",AVERAGEIFS(Tracker!$G$5:$G$104,Tracker!$C$5:$C$104,B9))</f>
        <v/>
      </c>
      <c r="E9" s="17" t="str">
        <f aca="false">IF(B9="","",COUNTIFS(Tracker!$C$5:$C$104,B9,Tracker!$H$5:$H$104,"Yes"))</f>
        <v/>
      </c>
      <c r="F9" s="17" t="str">
        <f aca="false">IF(D9="","",IF(D9&gt;=Scorecard!$H$28,Scorecard!$E$28,IF(D9&gt;=Scorecard!$H$29,Scorecard!$E$29,IF(D9&gt;=Scorecard!$H$30,Scorecard!$E$30,Scorecard!$E$31))))</f>
        <v/>
      </c>
    </row>
    <row r="10" customFormat="false" ht="15" hidden="false" customHeight="false" outlineLevel="0" collapsed="false">
      <c r="B10" s="14"/>
      <c r="C10" s="17" t="str">
        <f aca="false">IF(B10="","",COUNTIFS(Tracker!$C$5:$C$104,B10,Tracker!$G$5:$G$104,"&lt;&gt;"))</f>
        <v/>
      </c>
      <c r="D10" s="39" t="str">
        <f aca="false">IF(OR(B10="",C10=0),"",AVERAGEIFS(Tracker!$G$5:$G$104,Tracker!$C$5:$C$104,B10))</f>
        <v/>
      </c>
      <c r="E10" s="17" t="str">
        <f aca="false">IF(B10="","",COUNTIFS(Tracker!$C$5:$C$104,B10,Tracker!$H$5:$H$104,"Yes"))</f>
        <v/>
      </c>
      <c r="F10" s="17" t="str">
        <f aca="false">IF(D10="","",IF(D10&gt;=Scorecard!$H$28,Scorecard!$E$28,IF(D10&gt;=Scorecard!$H$29,Scorecard!$E$29,IF(D10&gt;=Scorecard!$H$30,Scorecard!$E$30,Scorecard!$E$31))))</f>
        <v/>
      </c>
    </row>
    <row r="11" customFormat="false" ht="15" hidden="false" customHeight="false" outlineLevel="0" collapsed="false">
      <c r="B11" s="14"/>
      <c r="C11" s="17" t="str">
        <f aca="false">IF(B11="","",COUNTIFS(Tracker!$C$5:$C$104,B11,Tracker!$G$5:$G$104,"&lt;&gt;"))</f>
        <v/>
      </c>
      <c r="D11" s="39" t="str">
        <f aca="false">IF(OR(B11="",C11=0),"",AVERAGEIFS(Tracker!$G$5:$G$104,Tracker!$C$5:$C$104,B11))</f>
        <v/>
      </c>
      <c r="E11" s="17" t="str">
        <f aca="false">IF(B11="","",COUNTIFS(Tracker!$C$5:$C$104,B11,Tracker!$H$5:$H$104,"Yes"))</f>
        <v/>
      </c>
      <c r="F11" s="17" t="str">
        <f aca="false">IF(D11="","",IF(D11&gt;=Scorecard!$H$28,Scorecard!$E$28,IF(D11&gt;=Scorecard!$H$29,Scorecard!$E$29,IF(D11&gt;=Scorecard!$H$30,Scorecard!$E$30,Scorecard!$E$31))))</f>
        <v/>
      </c>
    </row>
    <row r="12" customFormat="false" ht="15" hidden="false" customHeight="false" outlineLevel="0" collapsed="false">
      <c r="B12" s="14"/>
      <c r="C12" s="17" t="str">
        <f aca="false">IF(B12="","",COUNTIFS(Tracker!$C$5:$C$104,B12,Tracker!$G$5:$G$104,"&lt;&gt;"))</f>
        <v/>
      </c>
      <c r="D12" s="39" t="str">
        <f aca="false">IF(OR(B12="",C12=0),"",AVERAGEIFS(Tracker!$G$5:$G$104,Tracker!$C$5:$C$104,B12))</f>
        <v/>
      </c>
      <c r="E12" s="17" t="str">
        <f aca="false">IF(B12="","",COUNTIFS(Tracker!$C$5:$C$104,B12,Tracker!$H$5:$H$104,"Yes"))</f>
        <v/>
      </c>
      <c r="F12" s="17" t="str">
        <f aca="false">IF(D12="","",IF(D12&gt;=Scorecard!$H$28,Scorecard!$E$28,IF(D12&gt;=Scorecard!$H$29,Scorecard!$E$29,IF(D12&gt;=Scorecard!$H$30,Scorecard!$E$30,Scorecard!$E$31))))</f>
        <v/>
      </c>
    </row>
    <row r="13" customFormat="false" ht="15" hidden="false" customHeight="false" outlineLevel="0" collapsed="false">
      <c r="B13" s="14"/>
      <c r="C13" s="17" t="str">
        <f aca="false">IF(B13="","",COUNTIFS(Tracker!$C$5:$C$104,B13,Tracker!$G$5:$G$104,"&lt;&gt;"))</f>
        <v/>
      </c>
      <c r="D13" s="39" t="str">
        <f aca="false">IF(OR(B13="",C13=0),"",AVERAGEIFS(Tracker!$G$5:$G$104,Tracker!$C$5:$C$104,B13))</f>
        <v/>
      </c>
      <c r="E13" s="17" t="str">
        <f aca="false">IF(B13="","",COUNTIFS(Tracker!$C$5:$C$104,B13,Tracker!$H$5:$H$104,"Yes"))</f>
        <v/>
      </c>
      <c r="F13" s="17" t="str">
        <f aca="false">IF(D13="","",IF(D13&gt;=Scorecard!$H$28,Scorecard!$E$28,IF(D13&gt;=Scorecard!$H$29,Scorecard!$E$29,IF(D13&gt;=Scorecard!$H$30,Scorecard!$E$30,Scorecard!$E$31))))</f>
        <v/>
      </c>
    </row>
    <row r="14" customFormat="false" ht="15" hidden="false" customHeight="false" outlineLevel="0" collapsed="false">
      <c r="B14" s="14"/>
      <c r="C14" s="17" t="str">
        <f aca="false">IF(B14="","",COUNTIFS(Tracker!$C$5:$C$104,B14,Tracker!$G$5:$G$104,"&lt;&gt;"))</f>
        <v/>
      </c>
      <c r="D14" s="39" t="str">
        <f aca="false">IF(OR(B14="",C14=0),"",AVERAGEIFS(Tracker!$G$5:$G$104,Tracker!$C$5:$C$104,B14))</f>
        <v/>
      </c>
      <c r="E14" s="17" t="str">
        <f aca="false">IF(B14="","",COUNTIFS(Tracker!$C$5:$C$104,B14,Tracker!$H$5:$H$104,"Yes"))</f>
        <v/>
      </c>
      <c r="F14" s="17" t="str">
        <f aca="false">IF(D14="","",IF(D14&gt;=Scorecard!$H$28,Scorecard!$E$28,IF(D14&gt;=Scorecard!$H$29,Scorecard!$E$29,IF(D14&gt;=Scorecard!$H$30,Scorecard!$E$30,Scorecard!$E$31))))</f>
        <v/>
      </c>
    </row>
    <row r="15" customFormat="false" ht="15" hidden="false" customHeight="false" outlineLevel="0" collapsed="false">
      <c r="B15" s="14"/>
      <c r="C15" s="17" t="str">
        <f aca="false">IF(B15="","",COUNTIFS(Tracker!$C$5:$C$104,B15,Tracker!$G$5:$G$104,"&lt;&gt;"))</f>
        <v/>
      </c>
      <c r="D15" s="39" t="str">
        <f aca="false">IF(OR(B15="",C15=0),"",AVERAGEIFS(Tracker!$G$5:$G$104,Tracker!$C$5:$C$104,B15))</f>
        <v/>
      </c>
      <c r="E15" s="17" t="str">
        <f aca="false">IF(B15="","",COUNTIFS(Tracker!$C$5:$C$104,B15,Tracker!$H$5:$H$104,"Yes"))</f>
        <v/>
      </c>
      <c r="F15" s="17" t="str">
        <f aca="false">IF(D15="","",IF(D15&gt;=Scorecard!$H$28,Scorecard!$E$28,IF(D15&gt;=Scorecard!$H$29,Scorecard!$E$29,IF(D15&gt;=Scorecard!$H$30,Scorecard!$E$30,Scorecard!$E$31))))</f>
        <v/>
      </c>
    </row>
    <row r="16" customFormat="false" ht="15" hidden="false" customHeight="false" outlineLevel="0" collapsed="false">
      <c r="B16" s="14"/>
      <c r="C16" s="17" t="str">
        <f aca="false">IF(B16="","",COUNTIFS(Tracker!$C$5:$C$104,B16,Tracker!$G$5:$G$104,"&lt;&gt;"))</f>
        <v/>
      </c>
      <c r="D16" s="39" t="str">
        <f aca="false">IF(OR(B16="",C16=0),"",AVERAGEIFS(Tracker!$G$5:$G$104,Tracker!$C$5:$C$104,B16))</f>
        <v/>
      </c>
      <c r="E16" s="17" t="str">
        <f aca="false">IF(B16="","",COUNTIFS(Tracker!$C$5:$C$104,B16,Tracker!$H$5:$H$104,"Yes"))</f>
        <v/>
      </c>
      <c r="F16" s="17" t="str">
        <f aca="false">IF(D16="","",IF(D16&gt;=Scorecard!$H$28,Scorecard!$E$28,IF(D16&gt;=Scorecard!$H$29,Scorecard!$E$29,IF(D16&gt;=Scorecard!$H$30,Scorecard!$E$30,Scorecard!$E$31))))</f>
        <v/>
      </c>
    </row>
    <row r="17" customFormat="false" ht="15" hidden="false" customHeight="false" outlineLevel="0" collapsed="false">
      <c r="B17" s="14"/>
      <c r="C17" s="17" t="str">
        <f aca="false">IF(B17="","",COUNTIFS(Tracker!$C$5:$C$104,B17,Tracker!$G$5:$G$104,"&lt;&gt;"))</f>
        <v/>
      </c>
      <c r="D17" s="39" t="str">
        <f aca="false">IF(OR(B17="",C17=0),"",AVERAGEIFS(Tracker!$G$5:$G$104,Tracker!$C$5:$C$104,B17))</f>
        <v/>
      </c>
      <c r="E17" s="17" t="str">
        <f aca="false">IF(B17="","",COUNTIFS(Tracker!$C$5:$C$104,B17,Tracker!$H$5:$H$104,"Yes"))</f>
        <v/>
      </c>
      <c r="F17" s="17" t="str">
        <f aca="false">IF(D17="","",IF(D17&gt;=Scorecard!$H$28,Scorecard!$E$28,IF(D17&gt;=Scorecard!$H$29,Scorecard!$E$29,IF(D17&gt;=Scorecard!$H$30,Scorecard!$E$30,Scorecard!$E$31))))</f>
        <v/>
      </c>
    </row>
    <row r="18" customFormat="false" ht="15" hidden="false" customHeight="false" outlineLevel="0" collapsed="false">
      <c r="B18" s="14"/>
      <c r="C18" s="17" t="str">
        <f aca="false">IF(B18="","",COUNTIFS(Tracker!$C$5:$C$104,B18,Tracker!$G$5:$G$104,"&lt;&gt;"))</f>
        <v/>
      </c>
      <c r="D18" s="39" t="str">
        <f aca="false">IF(OR(B18="",C18=0),"",AVERAGEIFS(Tracker!$G$5:$G$104,Tracker!$C$5:$C$104,B18))</f>
        <v/>
      </c>
      <c r="E18" s="17" t="str">
        <f aca="false">IF(B18="","",COUNTIFS(Tracker!$C$5:$C$104,B18,Tracker!$H$5:$H$104,"Yes"))</f>
        <v/>
      </c>
      <c r="F18" s="17" t="str">
        <f aca="false">IF(D18="","",IF(D18&gt;=Scorecard!$H$28,Scorecard!$E$28,IF(D18&gt;=Scorecard!$H$29,Scorecard!$E$29,IF(D18&gt;=Scorecard!$H$30,Scorecard!$E$30,Scorecard!$E$31))))</f>
        <v/>
      </c>
    </row>
    <row r="19" customFormat="false" ht="15" hidden="false" customHeight="false" outlineLevel="0" collapsed="false">
      <c r="B19" s="14"/>
      <c r="C19" s="17" t="str">
        <f aca="false">IF(B19="","",COUNTIFS(Tracker!$C$5:$C$104,B19,Tracker!$G$5:$G$104,"&lt;&gt;"))</f>
        <v/>
      </c>
      <c r="D19" s="39" t="str">
        <f aca="false">IF(OR(B19="",C19=0),"",AVERAGEIFS(Tracker!$G$5:$G$104,Tracker!$C$5:$C$104,B19))</f>
        <v/>
      </c>
      <c r="E19" s="17" t="str">
        <f aca="false">IF(B19="","",COUNTIFS(Tracker!$C$5:$C$104,B19,Tracker!$H$5:$H$104,"Yes"))</f>
        <v/>
      </c>
      <c r="F19" s="17" t="str">
        <f aca="false">IF(D19="","",IF(D19&gt;=Scorecard!$H$28,Scorecard!$E$28,IF(D19&gt;=Scorecard!$H$29,Scorecard!$E$29,IF(D19&gt;=Scorecard!$H$30,Scorecard!$E$30,Scorecard!$E$31))))</f>
        <v/>
      </c>
    </row>
    <row r="20" customFormat="false" ht="15" hidden="false" customHeight="false" outlineLevel="0" collapsed="false">
      <c r="B20" s="14"/>
      <c r="C20" s="17" t="str">
        <f aca="false">IF(B20="","",COUNTIFS(Tracker!$C$5:$C$104,B20,Tracker!$G$5:$G$104,"&lt;&gt;"))</f>
        <v/>
      </c>
      <c r="D20" s="39" t="str">
        <f aca="false">IF(OR(B20="",C20=0),"",AVERAGEIFS(Tracker!$G$5:$G$104,Tracker!$C$5:$C$104,B20))</f>
        <v/>
      </c>
      <c r="E20" s="17" t="str">
        <f aca="false">IF(B20="","",COUNTIFS(Tracker!$C$5:$C$104,B20,Tracker!$H$5:$H$104,"Yes"))</f>
        <v/>
      </c>
      <c r="F20" s="17" t="str">
        <f aca="false">IF(D20="","",IF(D20&gt;=Scorecard!$H$28,Scorecard!$E$28,IF(D20&gt;=Scorecard!$H$29,Scorecard!$E$29,IF(D20&gt;=Scorecard!$H$30,Scorecard!$E$30,Scorecard!$E$31))))</f>
        <v/>
      </c>
    </row>
    <row r="21" customFormat="false" ht="15" hidden="false" customHeight="false" outlineLevel="0" collapsed="false">
      <c r="B21" s="14"/>
      <c r="C21" s="17" t="str">
        <f aca="false">IF(B21="","",COUNTIFS(Tracker!$C$5:$C$104,B21,Tracker!$G$5:$G$104,"&lt;&gt;"))</f>
        <v/>
      </c>
      <c r="D21" s="39" t="str">
        <f aca="false">IF(OR(B21="",C21=0),"",AVERAGEIFS(Tracker!$G$5:$G$104,Tracker!$C$5:$C$104,B21))</f>
        <v/>
      </c>
      <c r="E21" s="17" t="str">
        <f aca="false">IF(B21="","",COUNTIFS(Tracker!$C$5:$C$104,B21,Tracker!$H$5:$H$104,"Yes"))</f>
        <v/>
      </c>
      <c r="F21" s="17" t="str">
        <f aca="false">IF(D21="","",IF(D21&gt;=Scorecard!$H$28,Scorecard!$E$28,IF(D21&gt;=Scorecard!$H$29,Scorecard!$E$29,IF(D21&gt;=Scorecard!$H$30,Scorecard!$E$30,Scorecard!$E$31))))</f>
        <v/>
      </c>
    </row>
    <row r="22" customFormat="false" ht="15" hidden="false" customHeight="false" outlineLevel="0" collapsed="false">
      <c r="B22" s="14"/>
      <c r="C22" s="17" t="str">
        <f aca="false">IF(B22="","",COUNTIFS(Tracker!$C$5:$C$104,B22,Tracker!$G$5:$G$104,"&lt;&gt;"))</f>
        <v/>
      </c>
      <c r="D22" s="39" t="str">
        <f aca="false">IF(OR(B22="",C22=0),"",AVERAGEIFS(Tracker!$G$5:$G$104,Tracker!$C$5:$C$104,B22))</f>
        <v/>
      </c>
      <c r="E22" s="17" t="str">
        <f aca="false">IF(B22="","",COUNTIFS(Tracker!$C$5:$C$104,B22,Tracker!$H$5:$H$104,"Yes"))</f>
        <v/>
      </c>
      <c r="F22" s="17" t="str">
        <f aca="false">IF(D22="","",IF(D22&gt;=Scorecard!$H$28,Scorecard!$E$28,IF(D22&gt;=Scorecard!$H$29,Scorecard!$E$29,IF(D22&gt;=Scorecard!$H$30,Scorecard!$E$30,Scorecard!$E$31))))</f>
        <v/>
      </c>
    </row>
    <row r="23" customFormat="false" ht="15" hidden="false" customHeight="false" outlineLevel="0" collapsed="false">
      <c r="B23" s="14"/>
      <c r="C23" s="17" t="str">
        <f aca="false">IF(B23="","",COUNTIFS(Tracker!$C$5:$C$104,B23,Tracker!$G$5:$G$104,"&lt;&gt;"))</f>
        <v/>
      </c>
      <c r="D23" s="39" t="str">
        <f aca="false">IF(OR(B23="",C23=0),"",AVERAGEIFS(Tracker!$G$5:$G$104,Tracker!$C$5:$C$104,B23))</f>
        <v/>
      </c>
      <c r="E23" s="17" t="str">
        <f aca="false">IF(B23="","",COUNTIFS(Tracker!$C$5:$C$104,B23,Tracker!$H$5:$H$104,"Yes"))</f>
        <v/>
      </c>
      <c r="F23" s="17" t="str">
        <f aca="false">IF(D23="","",IF(D23&gt;=Scorecard!$H$28,Scorecard!$E$28,IF(D23&gt;=Scorecard!$H$29,Scorecard!$E$29,IF(D23&gt;=Scorecard!$H$30,Scorecard!$E$30,Scorecard!$E$31))))</f>
        <v/>
      </c>
    </row>
    <row r="24" customFormat="false" ht="15" hidden="false" customHeight="false" outlineLevel="0" collapsed="false">
      <c r="B24" s="14"/>
      <c r="C24" s="17" t="str">
        <f aca="false">IF(B24="","",COUNTIFS(Tracker!$C$5:$C$104,B24,Tracker!$G$5:$G$104,"&lt;&gt;"))</f>
        <v/>
      </c>
      <c r="D24" s="39" t="str">
        <f aca="false">IF(OR(B24="",C24=0),"",AVERAGEIFS(Tracker!$G$5:$G$104,Tracker!$C$5:$C$104,B24))</f>
        <v/>
      </c>
      <c r="E24" s="17" t="str">
        <f aca="false">IF(B24="","",COUNTIFS(Tracker!$C$5:$C$104,B24,Tracker!$H$5:$H$104,"Yes"))</f>
        <v/>
      </c>
      <c r="F24" s="17" t="str">
        <f aca="false">IF(D24="","",IF(D24&gt;=Scorecard!$H$28,Scorecard!$E$28,IF(D24&gt;=Scorecard!$H$29,Scorecard!$E$29,IF(D24&gt;=Scorecard!$H$30,Scorecard!$E$30,Scorecard!$E$31))))</f>
        <v/>
      </c>
    </row>
    <row r="25" customFormat="false" ht="15" hidden="false" customHeight="false" outlineLevel="0" collapsed="false">
      <c r="B25" s="14"/>
      <c r="C25" s="17" t="str">
        <f aca="false">IF(B25="","",COUNTIFS(Tracker!$C$5:$C$104,B25,Tracker!$G$5:$G$104,"&lt;&gt;"))</f>
        <v/>
      </c>
      <c r="D25" s="39" t="str">
        <f aca="false">IF(OR(B25="",C25=0),"",AVERAGEIFS(Tracker!$G$5:$G$104,Tracker!$C$5:$C$104,B25))</f>
        <v/>
      </c>
      <c r="E25" s="17" t="str">
        <f aca="false">IF(B25="","",COUNTIFS(Tracker!$C$5:$C$104,B25,Tracker!$H$5:$H$104,"Yes"))</f>
        <v/>
      </c>
      <c r="F25" s="17" t="str">
        <f aca="false">IF(D25="","",IF(D25&gt;=Scorecard!$H$28,Scorecard!$E$28,IF(D25&gt;=Scorecard!$H$29,Scorecard!$E$29,IF(D25&gt;=Scorecard!$H$30,Scorecard!$E$30,Scorecard!$E$31))))</f>
        <v/>
      </c>
    </row>
    <row r="26" customFormat="false" ht="15" hidden="false" customHeight="false" outlineLevel="0" collapsed="false">
      <c r="B26" s="14"/>
      <c r="C26" s="17" t="str">
        <f aca="false">IF(B26="","",COUNTIFS(Tracker!$C$5:$C$104,B26,Tracker!$G$5:$G$104,"&lt;&gt;"))</f>
        <v/>
      </c>
      <c r="D26" s="39" t="str">
        <f aca="false">IF(OR(B26="",C26=0),"",AVERAGEIFS(Tracker!$G$5:$G$104,Tracker!$C$5:$C$104,B26))</f>
        <v/>
      </c>
      <c r="E26" s="17" t="str">
        <f aca="false">IF(B26="","",COUNTIFS(Tracker!$C$5:$C$104,B26,Tracker!$H$5:$H$104,"Yes"))</f>
        <v/>
      </c>
      <c r="F26" s="17" t="str">
        <f aca="false">IF(D26="","",IF(D26&gt;=Scorecard!$H$28,Scorecard!$E$28,IF(D26&gt;=Scorecard!$H$29,Scorecard!$E$29,IF(D26&gt;=Scorecard!$H$30,Scorecard!$E$30,Scorecard!$E$31))))</f>
        <v/>
      </c>
    </row>
    <row r="27" customFormat="false" ht="15" hidden="false" customHeight="false" outlineLevel="0" collapsed="false">
      <c r="B27" s="14"/>
      <c r="C27" s="17" t="str">
        <f aca="false">IF(B27="","",COUNTIFS(Tracker!$C$5:$C$104,B27,Tracker!$G$5:$G$104,"&lt;&gt;"))</f>
        <v/>
      </c>
      <c r="D27" s="39" t="str">
        <f aca="false">IF(OR(B27="",C27=0),"",AVERAGEIFS(Tracker!$G$5:$G$104,Tracker!$C$5:$C$104,B27))</f>
        <v/>
      </c>
      <c r="E27" s="17" t="str">
        <f aca="false">IF(B27="","",COUNTIFS(Tracker!$C$5:$C$104,B27,Tracker!$H$5:$H$104,"Yes"))</f>
        <v/>
      </c>
      <c r="F27" s="17" t="str">
        <f aca="false">IF(D27="","",IF(D27&gt;=Scorecard!$H$28,Scorecard!$E$28,IF(D27&gt;=Scorecard!$H$29,Scorecard!$E$29,IF(D27&gt;=Scorecard!$H$30,Scorecard!$E$30,Scorecard!$E$31))))</f>
        <v/>
      </c>
    </row>
    <row r="28" customFormat="false" ht="15" hidden="false" customHeight="false" outlineLevel="0" collapsed="false">
      <c r="B28" s="14"/>
      <c r="C28" s="17" t="str">
        <f aca="false">IF(B28="","",COUNTIFS(Tracker!$C$5:$C$104,B28,Tracker!$G$5:$G$104,"&lt;&gt;"))</f>
        <v/>
      </c>
      <c r="D28" s="39" t="str">
        <f aca="false">IF(OR(B28="",C28=0),"",AVERAGEIFS(Tracker!$G$5:$G$104,Tracker!$C$5:$C$104,B28))</f>
        <v/>
      </c>
      <c r="E28" s="17" t="str">
        <f aca="false">IF(B28="","",COUNTIFS(Tracker!$C$5:$C$104,B28,Tracker!$H$5:$H$104,"Yes"))</f>
        <v/>
      </c>
      <c r="F28" s="17" t="str">
        <f aca="false">IF(D28="","",IF(D28&gt;=Scorecard!$H$28,Scorecard!$E$28,IF(D28&gt;=Scorecard!$H$29,Scorecard!$E$29,IF(D28&gt;=Scorecard!$H$30,Scorecard!$E$30,Scorecard!$E$31))))</f>
        <v/>
      </c>
    </row>
    <row r="29" customFormat="false" ht="15" hidden="false" customHeight="false" outlineLevel="0" collapsed="false">
      <c r="B29" s="14"/>
      <c r="C29" s="17" t="str">
        <f aca="false">IF(B29="","",COUNTIFS(Tracker!$C$5:$C$104,B29,Tracker!$G$5:$G$104,"&lt;&gt;"))</f>
        <v/>
      </c>
      <c r="D29" s="39" t="str">
        <f aca="false">IF(OR(B29="",C29=0),"",AVERAGEIFS(Tracker!$G$5:$G$104,Tracker!$C$5:$C$104,B29))</f>
        <v/>
      </c>
      <c r="E29" s="17" t="str">
        <f aca="false">IF(B29="","",COUNTIFS(Tracker!$C$5:$C$104,B29,Tracker!$H$5:$H$104,"Yes"))</f>
        <v/>
      </c>
      <c r="F29" s="17" t="str">
        <f aca="false">IF(D29="","",IF(D29&gt;=Scorecard!$H$28,Scorecard!$E$28,IF(D29&gt;=Scorecard!$H$29,Scorecard!$E$29,IF(D29&gt;=Scorecard!$H$30,Scorecard!$E$30,Scorecard!$E$31))))</f>
        <v/>
      </c>
    </row>
  </sheetData>
  <mergeCells count="2">
    <mergeCell ref="B1:F1"/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2026-10-14T22:18:44Z</dcterms:created>
  <dc:creator>openpyxl</dc:creator>
  <dc:description/>
  <dc:language>en-US</dc:language>
  <cp:lastModifiedBy/>
  <dcterms:modified xsi:type="dcterms:W3CDTF">2026-10-14T22:18:44Z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